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'Лист1'!$A$1:$F$281</definedName>
  </definedNames>
  <calcPr fullCalcOnLoad="1"/>
</workbook>
</file>

<file path=xl/sharedStrings.xml><?xml version="1.0" encoding="utf-8"?>
<sst xmlns="http://schemas.openxmlformats.org/spreadsheetml/2006/main" count="1158" uniqueCount="305">
  <si>
    <t>2010 год</t>
  </si>
  <si>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</si>
  <si>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</si>
  <si>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</si>
  <si>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</si>
  <si>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</si>
  <si>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</si>
  <si>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</si>
  <si>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</si>
  <si>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</si>
  <si>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</si>
  <si>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</si>
  <si>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</si>
  <si>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</si>
  <si>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</si>
  <si>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</si>
  <si>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</si>
  <si>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</si>
  <si>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</si>
  <si>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Охрана объектов растительного и животного мира и среды их обитания</t>
  </si>
  <si>
    <t>Природоохранные мероприятия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</si>
  <si>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</si>
  <si>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</si>
  <si>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</si>
  <si>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</si>
  <si>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</si>
  <si>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</si>
  <si>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</si>
  <si>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</si>
  <si>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</si>
  <si>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</si>
  <si>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</si>
  <si>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</si>
  <si>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</si>
  <si>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</si>
  <si>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</si>
  <si>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</si>
  <si>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14</t>
  </si>
  <si>
    <t>001 3800</t>
  </si>
  <si>
    <t>Охрана окружающей среды</t>
  </si>
  <si>
    <t>06</t>
  </si>
  <si>
    <t>410 0100</t>
  </si>
  <si>
    <t>09</t>
  </si>
  <si>
    <t>08</t>
  </si>
  <si>
    <t>512 9700</t>
  </si>
  <si>
    <t>Здравоохранение, физическая культура и спорт</t>
  </si>
  <si>
    <t>10</t>
  </si>
  <si>
    <t>795 0000</t>
  </si>
  <si>
    <t>Социальная политика</t>
  </si>
  <si>
    <t>Муниципальные целевые программы</t>
  </si>
  <si>
    <t>Рублей</t>
  </si>
  <si>
    <t>3029900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</si>
  <si>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</si>
  <si>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</si>
  <si>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</si>
  <si>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</si>
  <si>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</si>
  <si>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</si>
  <si>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</si>
  <si>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</si>
  <si>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</si>
  <si>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</si>
  <si>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</si>
  <si>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</si>
  <si>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</si>
  <si>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</si>
  <si>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</si>
  <si>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</si>
  <si>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Обеспечение выполнения работ по внедрению и содержанию технических средств, организацииии и регулированию дорожного движения в муниципальных образованиях за счет субсидии из областного бюджета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</si>
  <si>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</si>
  <si>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</si>
  <si>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</si>
  <si>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</si>
  <si>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</si>
  <si>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</si>
  <si>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</si>
  <si>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002 9900</t>
  </si>
  <si>
    <t>795 0005</t>
  </si>
  <si>
    <t>003</t>
  </si>
  <si>
    <t>Другие вопросы в области охраны окружающей среды</t>
  </si>
  <si>
    <t>Бюджетные инвестиции</t>
  </si>
  <si>
    <t>Образование</t>
  </si>
  <si>
    <t>07</t>
  </si>
  <si>
    <t>420 0000</t>
  </si>
  <si>
    <t>420 9900</t>
  </si>
  <si>
    <t>Дошкольное образование</t>
  </si>
  <si>
    <t>Детские дошкольные учреждения</t>
  </si>
  <si>
    <t>Обеспечение продуктами питания учреждений социальной сферы МО из областного фонда продовольствия</t>
  </si>
  <si>
    <t>Организация воспитания и обучения детей-инвалидов на дому и в дошкольных учреждениях</t>
  </si>
  <si>
    <t>Общее образование</t>
  </si>
  <si>
    <t>421 0000</t>
  </si>
  <si>
    <t>421 9900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</si>
  <si>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</si>
  <si>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</si>
  <si>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421 9908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</si>
  <si>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</si>
  <si>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</si>
  <si>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</si>
  <si>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</si>
  <si>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</si>
  <si>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</si>
  <si>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</si>
  <si>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</si>
  <si>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</si>
  <si>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</si>
  <si>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</si>
  <si>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</si>
  <si>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</si>
  <si>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</si>
  <si>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432 9900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</si>
  <si>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</si>
  <si>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</si>
  <si>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</si>
  <si>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</si>
  <si>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</si>
  <si>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</si>
  <si>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</si>
  <si>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</si>
  <si>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Охрана семьи и детства</t>
  </si>
  <si>
    <t>Центры спортивной подготовки (сборные команды)</t>
  </si>
  <si>
    <t>482 0000</t>
  </si>
  <si>
    <t>482 9900</t>
  </si>
  <si>
    <t>440 0000</t>
  </si>
  <si>
    <t>440 9900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</si>
  <si>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</si>
  <si>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</si>
  <si>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</si>
  <si>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</si>
  <si>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</si>
  <si>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</si>
  <si>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</si>
  <si>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</si>
  <si>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</si>
  <si>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</si>
  <si>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</si>
  <si>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</si>
  <si>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</si>
  <si>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Другие вопросы в области культуры, кинематографии, средств массовой информации</t>
  </si>
  <si>
    <t>424 0000</t>
  </si>
  <si>
    <t>424 9900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</si>
  <si>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</si>
  <si>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</si>
  <si>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490 0000</t>
  </si>
  <si>
    <t>490 0102</t>
  </si>
  <si>
    <t>Пенсионное обеспечение</t>
  </si>
  <si>
    <t>Пенсии</t>
  </si>
  <si>
    <t>Доплаты к пенсиям государственных служащих субъектов РФ и муниципальных служащих</t>
  </si>
  <si>
    <t>Социальное обслуживание населения</t>
  </si>
  <si>
    <t>Учреждения социального обслуживания населения</t>
  </si>
  <si>
    <t>Субвенции на реализацию переданных полномочий по социальному обслуживанию населения</t>
  </si>
  <si>
    <t>505 0000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</si>
  <si>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</si>
  <si>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</si>
  <si>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</si>
  <si>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505 2205</t>
  </si>
  <si>
    <t>505 2901</t>
  </si>
  <si>
    <t>505 3110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</si>
  <si>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</si>
  <si>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</si>
  <si>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</si>
  <si>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</si>
  <si>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</si>
  <si>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</si>
  <si>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</si>
  <si>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</si>
  <si>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</si>
  <si>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002 0406 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</si>
  <si>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</si>
  <si>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</si>
  <si>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</si>
  <si>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</si>
  <si>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</si>
  <si>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</si>
  <si>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</si>
  <si>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795 0002</t>
  </si>
  <si>
    <t>795 0003</t>
  </si>
  <si>
    <t>Мероприятия в области социальной политики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</si>
  <si>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</si>
  <si>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</si>
  <si>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</si>
  <si>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</si>
  <si>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</si>
  <si>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</si>
  <si>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</si>
  <si>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</si>
  <si>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</si>
  <si>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</si>
  <si>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</si>
  <si>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</si>
  <si>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</si>
  <si>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202 0000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</si>
  <si>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</si>
  <si>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</si>
  <si>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202 5800</t>
  </si>
  <si>
    <t>014</t>
  </si>
  <si>
    <t>Функционирование органов в сфере национальной безопасности и правоохранительной деятельности</t>
  </si>
  <si>
    <t>202 6700</t>
  </si>
  <si>
    <t>202 7102</t>
  </si>
  <si>
    <t>202 7201</t>
  </si>
  <si>
    <t>202 7600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</si>
  <si>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</si>
  <si>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</si>
  <si>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Компенсация стоимости вещевого имущества</t>
  </si>
  <si>
    <t>Пособия и компенсации военнослужащим,  приравненным к ним лицам, а также уволенным из их числа</t>
  </si>
  <si>
    <t>202 7203</t>
  </si>
  <si>
    <t>Воинские формирования (органы, подразделения)</t>
  </si>
  <si>
    <t>Органы внутренних дел</t>
  </si>
  <si>
    <t>070 0000</t>
  </si>
  <si>
    <t>070 0500</t>
  </si>
  <si>
    <t>013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</si>
  <si>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</si>
  <si>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</si>
  <si>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</si>
  <si>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</si>
  <si>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</si>
  <si>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470 9900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</si>
  <si>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</si>
  <si>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</si>
  <si>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</si>
  <si>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</si>
  <si>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</si>
  <si>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</si>
  <si>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</si>
  <si>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</si>
  <si>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Начальник бюджетного отдела финансового управления</t>
  </si>
  <si>
    <t xml:space="preserve"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 ,воспитанников с отклонениями в </t>
  </si>
  <si>
    <t>Медицинская помощь в дневных стационарах всех типов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</si>
  <si>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</si>
  <si>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Челяб. области на 2008-2010 гг"</t>
  </si>
  <si>
    <t>Организация работы комиссий по делам несовершеннолетних и защите их прав</t>
  </si>
  <si>
    <t>Распределение бюджетных ассигнований на 2010 год  по разделам, подразделам, целевым статьям и видам расходов классификации расходов бюджета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</si>
  <si>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</si>
  <si>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</si>
  <si>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</si>
  <si>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</si>
  <si>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</si>
  <si>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</si>
  <si>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600 0266</t>
  </si>
  <si>
    <t>420 9962</t>
  </si>
  <si>
    <t>420 9967</t>
  </si>
  <si>
    <t>421 9970</t>
  </si>
  <si>
    <t>421 9959</t>
  </si>
  <si>
    <t>421 9988</t>
  </si>
  <si>
    <t>424 9970</t>
  </si>
  <si>
    <t>424 9975</t>
  </si>
  <si>
    <t>433 9970</t>
  </si>
  <si>
    <t>433 9982</t>
  </si>
  <si>
    <t>442 9970</t>
  </si>
  <si>
    <t>450 0603</t>
  </si>
  <si>
    <t>478 9900</t>
  </si>
  <si>
    <t>508 9980</t>
  </si>
  <si>
    <t>508 9950</t>
  </si>
  <si>
    <t>508 0000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</si>
  <si>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</si>
  <si>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</si>
  <si>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</si>
  <si>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505 3331</t>
  </si>
  <si>
    <t>505 3332</t>
  </si>
  <si>
    <t>505 3354</t>
  </si>
  <si>
    <t>505 3372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</si>
  <si>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</si>
  <si>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Реализация мер социальной поддержки отдельных категорий граждан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</si>
  <si>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</si>
  <si>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</si>
  <si>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</si>
  <si>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</si>
  <si>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 xml:space="preserve">505 4500 </t>
  </si>
  <si>
    <t>505 5500</t>
  </si>
  <si>
    <t>505 5510</t>
  </si>
  <si>
    <t>505 5520</t>
  </si>
  <si>
    <t xml:space="preserve">505 5523 </t>
  </si>
  <si>
    <t>505 5524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</si>
  <si>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</si>
  <si>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</si>
  <si>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505 5530</t>
  </si>
  <si>
    <t>505 5533</t>
  </si>
  <si>
    <t>505 5534</t>
  </si>
  <si>
    <t>Выплаты приемной семье на содержание подопечных детей</t>
  </si>
  <si>
    <t>Оплата труда приемного родителя</t>
  </si>
  <si>
    <t>Расходы за счет субвенции из областного бюджета на выплаты семьям опекунов на содержание подопечных детей</t>
  </si>
  <si>
    <t>520 1311</t>
  </si>
  <si>
    <t>520 1312</t>
  </si>
  <si>
    <t>520 1320</t>
  </si>
  <si>
    <t>002 0474</t>
  </si>
  <si>
    <t>505 3600</t>
  </si>
  <si>
    <t>Расходы за счет субвенции из областного бюджета на обеспечение  детей-сирот, детей, оставшихся без попечения родителей, лиц из их числа, детей, находящихся под опекой (попечительством), жилой площадью</t>
  </si>
  <si>
    <t>520 1041</t>
  </si>
  <si>
    <t>С.В.Вахитова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</si>
  <si>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</si>
  <si>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</si>
  <si>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</si>
  <si>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</si>
  <si>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020 0000</t>
  </si>
  <si>
    <t>020 0002</t>
  </si>
  <si>
    <t>020 0003</t>
  </si>
  <si>
    <t>Муниципальная программа "О социальной поддержке населения МО "Чебаркульский городской округ" на 2010 год", подпрограмма "Предоставление субсидий населению, проживающему в жилом фонде, отапливаемом угольными котельными"</t>
  </si>
  <si>
    <t>Муниципальная программа "О социальной поддержке населения МО "Чебаркульский городской округ" на 2010 год", подпрограмма "Оказание материальной помощи гражданам, оказавшимся в трудной жизненной ситуации"</t>
  </si>
  <si>
    <t>Муниципальная программа "О социальной поддержке населения МО "Чебаркульский городской округ" на 2010 год", подпрограмма "Предоставление мер социальной поддержки Совета ветеранов МО"</t>
  </si>
  <si>
    <t>Муниципальная программа "О социальной поддержке населения МО "Чебаркульский городской округ" на 2010 год", подпрограмма "Предоставление мер социальной поддержки Почетных граждан МО"</t>
  </si>
  <si>
    <t>421 9962</t>
  </si>
  <si>
    <t>Комплектование книжных фондов библиотек муниципальных образований за счет субсидии из областного бюджета</t>
  </si>
  <si>
    <t>450 0600</t>
  </si>
  <si>
    <t xml:space="preserve">Комплектование книжных фондов библиотек муниципальных образований </t>
  </si>
  <si>
    <t>795 0025</t>
  </si>
  <si>
    <t xml:space="preserve">Приложение №1
к решению Собрания депутатов
Чебаркульского городского округа
от 02.02.2010 г. № 895
Приложение №3
к решению Собрания депутатов
Чебаркульского городского округа
от 15.12.2009 г. №879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</si>
</sst>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14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sz val="8"/>
      <name val="Arial Cyr"/>
      <family val="0"/>
    </font>
    <font>
      <sz val="10"/>
      <color indexed="9"/>
      <name val="Arial Cyr"/>
      <family val="0"/>
    </font>
    <font>
      <sz val="8"/>
      <color indexed="9"/>
      <name val="Arial Narrow"/>
      <family val="2"/>
    </font>
    <font>
      <sz val="11"/>
      <name val="Times New Roman"/>
      <family val="1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thin"/>
      <bottom style="thin"/>
    </border>
    <border>
      <left>
        <color indexed="63"/>
      </left>
      <right style="medium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49" fontId="4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8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Border="1" applyAlignment="1">
      <alignment/>
    </xf>
    <xf numFmtId="49" fontId="6" fillId="0" borderId="3" xfId="18" applyNumberFormat="1" applyFont="1" applyBorder="1" applyAlignment="1">
      <alignment horizontal="left" vertical="center" wrapText="1"/>
      <protection/>
    </xf>
    <xf numFmtId="4" fontId="8" fillId="0" borderId="4" xfId="0" applyNumberFormat="1" applyFont="1" applyBorder="1" applyAlignment="1">
      <alignment/>
    </xf>
    <xf numFmtId="0" fontId="6" fillId="0" borderId="5" xfId="0" applyFont="1" applyFill="1" applyBorder="1" applyAlignment="1">
      <alignment wrapText="1"/>
    </xf>
    <xf numFmtId="49" fontId="6" fillId="0" borderId="2" xfId="0" applyNumberFormat="1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textRotation="90" readingOrder="2"/>
    </xf>
    <xf numFmtId="49" fontId="4" fillId="0" borderId="7" xfId="0" applyNumberFormat="1" applyFont="1" applyBorder="1" applyAlignment="1">
      <alignment horizontal="center" vertical="center" textRotation="90" wrapText="1" readingOrder="2"/>
    </xf>
    <xf numFmtId="49" fontId="4" fillId="0" borderId="7" xfId="0" applyNumberFormat="1" applyFont="1" applyBorder="1" applyAlignment="1">
      <alignment textRotation="90" readingOrder="2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/>
    </xf>
    <xf numFmtId="4" fontId="13" fillId="0" borderId="4" xfId="0" applyNumberFormat="1" applyFont="1" applyBorder="1" applyAlignment="1">
      <alignment/>
    </xf>
    <xf numFmtId="49" fontId="5" fillId="0" borderId="3" xfId="0" applyNumberFormat="1" applyFont="1" applyBorder="1" applyAlignment="1">
      <alignment/>
    </xf>
    <xf numFmtId="0" fontId="6" fillId="0" borderId="3" xfId="0" applyFont="1" applyFill="1" applyBorder="1" applyAlignment="1">
      <alignment wrapText="1"/>
    </xf>
    <xf numFmtId="49" fontId="5" fillId="0" borderId="3" xfId="0" applyNumberFormat="1" applyFont="1" applyBorder="1" applyAlignment="1">
      <alignment wrapText="1"/>
    </xf>
    <xf numFmtId="49" fontId="6" fillId="0" borderId="3" xfId="0" applyNumberFormat="1" applyFont="1" applyBorder="1" applyAlignment="1">
      <alignment/>
    </xf>
    <xf numFmtId="164" fontId="6" fillId="0" borderId="3" xfId="0" applyNumberFormat="1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7" fillId="0" borderId="9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6" fillId="0" borderId="15" xfId="0" applyFont="1" applyFill="1" applyBorder="1" applyAlignment="1">
      <alignment wrapText="1"/>
    </xf>
    <xf numFmtId="0" fontId="0" fillId="0" borderId="0" xfId="0" applyAlignment="1">
      <alignment horizontal="right"/>
    </xf>
    <xf numFmtId="0" fontId="6" fillId="0" borderId="1" xfId="0" applyFont="1" applyFill="1" applyBorder="1" applyAlignment="1">
      <alignment wrapText="1"/>
    </xf>
    <xf numFmtId="49" fontId="6" fillId="0" borderId="1" xfId="18" applyNumberFormat="1" applyFont="1" applyBorder="1" applyAlignment="1">
      <alignment horizontal="left" vertical="center" wrapText="1"/>
      <protection/>
    </xf>
    <xf numFmtId="49" fontId="6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1"/>
  <sheetViews>
    <sheetView tabSelected="1" view="pageBreakPreview" zoomScaleSheetLayoutView="100" workbookViewId="0" topLeftCell="A1">
      <selection activeCell="B1" sqref="B1:F1"/>
    </sheetView>
  </sheetViews>
  <sheetFormatPr defaultColWidth="9.00390625" defaultRowHeight="12.75"/>
  <cols>
    <col min="1" max="1" width="51.75390625" style="0" customWidth="1"/>
    <col min="2" max="2" width="4.00390625" style="0" customWidth="1"/>
    <col min="3" max="3" width="3.375" style="0" customWidth="1"/>
    <col min="4" max="4" width="7.125" style="0" customWidth="1"/>
    <col min="5" max="5" width="3.375" style="0" customWidth="1"/>
    <col min="6" max="6" width="14.25390625" style="0" customWidth="1"/>
    <col min="7" max="7" width="12.75390625" style="0" bestFit="1" customWidth="1"/>
    <col min="8" max="8" width="14.625" style="0" customWidth="1"/>
    <col min="9" max="9" width="13.125" style="0" customWidth="1"/>
  </cols>
  <sheetData>
    <row r="1" spans="2:6" ht="154.5" customHeight="1">
      <c r="B1" s="46" t="s">
        <v>304</v>
      </c>
      <c r="C1" s="46"/>
      <c r="D1" s="46"/>
      <c r="E1" s="46"/>
      <c r="F1" s="46"/>
    </row>
    <row r="2" spans="1:6" ht="48" customHeight="1">
      <c r="A2" s="45" t="s">
        <v>230</v>
      </c>
      <c r="B2" s="45"/>
      <c r="C2" s="45"/>
      <c r="D2" s="45"/>
      <c r="E2" s="45"/>
      <c r="F2" s="45"/>
    </row>
    <row r="3" spans="1:6" ht="13.5" thickBot="1">
      <c r="A3" s="1"/>
      <c r="F3" s="40" t="s">
        <v>50</v>
      </c>
    </row>
    <row r="4" spans="1:6" ht="74.25">
      <c r="A4" s="17" t="s">
        <v>1</v>
      </c>
      <c r="B4" s="18" t="s">
        <v>2</v>
      </c>
      <c r="C4" s="18" t="s">
        <v>3</v>
      </c>
      <c r="D4" s="19" t="s">
        <v>4</v>
      </c>
      <c r="E4" s="20" t="s">
        <v>5</v>
      </c>
      <c r="F4" s="21" t="s">
        <v>0</v>
      </c>
    </row>
    <row r="5" spans="1:6" ht="12.75">
      <c r="A5" s="22" t="s">
        <v>6</v>
      </c>
      <c r="B5" s="2"/>
      <c r="C5" s="2"/>
      <c r="D5" s="2"/>
      <c r="E5" s="2"/>
      <c r="F5" s="23">
        <f>F6+F56+F74+F79+F98+F106+F151+F177+F205</f>
        <v>492027500</v>
      </c>
    </row>
    <row r="6" spans="1:6" ht="13.5">
      <c r="A6" s="24" t="s">
        <v>7</v>
      </c>
      <c r="B6" s="3" t="s">
        <v>8</v>
      </c>
      <c r="C6" s="4"/>
      <c r="D6" s="4"/>
      <c r="E6" s="4"/>
      <c r="F6" s="23">
        <f>F7+F11+F19+F29+F43+F47+F37</f>
        <v>35154100</v>
      </c>
    </row>
    <row r="7" spans="1:6" ht="25.5">
      <c r="A7" s="12" t="s">
        <v>24</v>
      </c>
      <c r="B7" s="4" t="s">
        <v>8</v>
      </c>
      <c r="C7" s="4" t="s">
        <v>27</v>
      </c>
      <c r="D7" s="4"/>
      <c r="E7" s="4"/>
      <c r="F7" s="13">
        <f>F8</f>
        <v>870200</v>
      </c>
    </row>
    <row r="8" spans="1:6" ht="25.5" customHeight="1">
      <c r="A8" s="12" t="s">
        <v>28</v>
      </c>
      <c r="B8" s="4" t="s">
        <v>8</v>
      </c>
      <c r="C8" s="4" t="s">
        <v>27</v>
      </c>
      <c r="D8" s="4" t="s">
        <v>32</v>
      </c>
      <c r="E8" s="4"/>
      <c r="F8" s="13">
        <f>F9</f>
        <v>870200</v>
      </c>
    </row>
    <row r="9" spans="1:6" ht="13.5">
      <c r="A9" s="12" t="s">
        <v>14</v>
      </c>
      <c r="B9" s="4" t="s">
        <v>8</v>
      </c>
      <c r="C9" s="4" t="s">
        <v>27</v>
      </c>
      <c r="D9" s="4" t="s">
        <v>33</v>
      </c>
      <c r="E9" s="4"/>
      <c r="F9" s="13">
        <f>F10</f>
        <v>870200</v>
      </c>
    </row>
    <row r="10" spans="1:6" ht="13.5" customHeight="1">
      <c r="A10" s="12" t="s">
        <v>12</v>
      </c>
      <c r="B10" s="4" t="s">
        <v>8</v>
      </c>
      <c r="C10" s="4" t="s">
        <v>27</v>
      </c>
      <c r="D10" s="4" t="s">
        <v>34</v>
      </c>
      <c r="E10" s="4" t="s">
        <v>11</v>
      </c>
      <c r="F10" s="13">
        <v>870200</v>
      </c>
    </row>
    <row r="11" spans="1:6" ht="37.5" customHeight="1">
      <c r="A11" s="12" t="s">
        <v>9</v>
      </c>
      <c r="B11" s="4" t="s">
        <v>8</v>
      </c>
      <c r="C11" s="4" t="s">
        <v>26</v>
      </c>
      <c r="D11" s="4"/>
      <c r="E11" s="4"/>
      <c r="F11" s="13">
        <f>F12</f>
        <v>2664500</v>
      </c>
    </row>
    <row r="12" spans="1:6" ht="29.25" customHeight="1">
      <c r="A12" s="12" t="s">
        <v>28</v>
      </c>
      <c r="B12" s="4" t="s">
        <v>8</v>
      </c>
      <c r="C12" s="4" t="s">
        <v>26</v>
      </c>
      <c r="D12" s="4" t="s">
        <v>35</v>
      </c>
      <c r="E12" s="4"/>
      <c r="F12" s="13">
        <f>F13+F15+F17</f>
        <v>2664500</v>
      </c>
    </row>
    <row r="13" spans="1:6" ht="13.5">
      <c r="A13" s="12" t="s">
        <v>10</v>
      </c>
      <c r="B13" s="4" t="s">
        <v>8</v>
      </c>
      <c r="C13" s="4" t="s">
        <v>26</v>
      </c>
      <c r="D13" s="4" t="s">
        <v>30</v>
      </c>
      <c r="E13" s="4"/>
      <c r="F13" s="13">
        <f>F14</f>
        <v>1430000</v>
      </c>
    </row>
    <row r="14" spans="1:6" ht="15" customHeight="1">
      <c r="A14" s="12" t="s">
        <v>12</v>
      </c>
      <c r="B14" s="4" t="s">
        <v>8</v>
      </c>
      <c r="C14" s="4" t="s">
        <v>26</v>
      </c>
      <c r="D14" s="4" t="s">
        <v>30</v>
      </c>
      <c r="E14" s="4" t="s">
        <v>11</v>
      </c>
      <c r="F14" s="13">
        <v>1430000</v>
      </c>
    </row>
    <row r="15" spans="1:6" ht="16.5" customHeight="1">
      <c r="A15" s="12" t="s">
        <v>13</v>
      </c>
      <c r="B15" s="4" t="s">
        <v>8</v>
      </c>
      <c r="C15" s="4" t="s">
        <v>26</v>
      </c>
      <c r="D15" s="4" t="s">
        <v>31</v>
      </c>
      <c r="E15" s="4"/>
      <c r="F15" s="13">
        <f>F16</f>
        <v>670500</v>
      </c>
    </row>
    <row r="16" spans="1:6" ht="15" customHeight="1">
      <c r="A16" s="12" t="s">
        <v>12</v>
      </c>
      <c r="B16" s="4" t="s">
        <v>8</v>
      </c>
      <c r="C16" s="4" t="s">
        <v>26</v>
      </c>
      <c r="D16" s="4" t="s">
        <v>31</v>
      </c>
      <c r="E16" s="4" t="s">
        <v>11</v>
      </c>
      <c r="F16" s="13">
        <v>670500</v>
      </c>
    </row>
    <row r="17" spans="1:6" ht="15" customHeight="1">
      <c r="A17" s="14" t="s">
        <v>231</v>
      </c>
      <c r="B17" s="4" t="s">
        <v>8</v>
      </c>
      <c r="C17" s="4" t="s">
        <v>26</v>
      </c>
      <c r="D17" s="4" t="s">
        <v>232</v>
      </c>
      <c r="E17" s="4"/>
      <c r="F17" s="13">
        <f>F18</f>
        <v>564000</v>
      </c>
    </row>
    <row r="18" spans="1:6" ht="15" customHeight="1">
      <c r="A18" s="12" t="s">
        <v>12</v>
      </c>
      <c r="B18" s="4" t="s">
        <v>8</v>
      </c>
      <c r="C18" s="4" t="s">
        <v>26</v>
      </c>
      <c r="D18" s="4" t="s">
        <v>232</v>
      </c>
      <c r="E18" s="4" t="s">
        <v>11</v>
      </c>
      <c r="F18" s="13">
        <v>564000</v>
      </c>
    </row>
    <row r="19" spans="1:6" ht="28.5" customHeight="1">
      <c r="A19" s="12" t="s">
        <v>25</v>
      </c>
      <c r="B19" s="4" t="s">
        <v>8</v>
      </c>
      <c r="C19" s="4" t="s">
        <v>29</v>
      </c>
      <c r="D19" s="4"/>
      <c r="E19" s="4"/>
      <c r="F19" s="13">
        <f>F20</f>
        <v>14989900</v>
      </c>
    </row>
    <row r="20" spans="1:6" ht="24.75" customHeight="1">
      <c r="A20" s="12" t="s">
        <v>28</v>
      </c>
      <c r="B20" s="4" t="s">
        <v>8</v>
      </c>
      <c r="C20" s="4" t="s">
        <v>29</v>
      </c>
      <c r="D20" s="4" t="s">
        <v>35</v>
      </c>
      <c r="E20" s="4"/>
      <c r="F20" s="13">
        <f>F21+F23+F25+F27</f>
        <v>14989900</v>
      </c>
    </row>
    <row r="21" spans="1:6" ht="13.5">
      <c r="A21" s="12" t="s">
        <v>10</v>
      </c>
      <c r="B21" s="4" t="s">
        <v>8</v>
      </c>
      <c r="C21" s="4" t="s">
        <v>29</v>
      </c>
      <c r="D21" s="4" t="s">
        <v>36</v>
      </c>
      <c r="E21" s="4"/>
      <c r="F21" s="13">
        <f>F22</f>
        <v>14530000</v>
      </c>
    </row>
    <row r="22" spans="1:6" ht="15.75" customHeight="1">
      <c r="A22" s="12" t="s">
        <v>12</v>
      </c>
      <c r="B22" s="4" t="s">
        <v>8</v>
      </c>
      <c r="C22" s="4" t="s">
        <v>29</v>
      </c>
      <c r="D22" s="4" t="s">
        <v>36</v>
      </c>
      <c r="E22" s="4" t="s">
        <v>11</v>
      </c>
      <c r="F22" s="13">
        <v>14530000</v>
      </c>
    </row>
    <row r="23" spans="1:6" ht="15.75" customHeight="1">
      <c r="A23" s="12" t="s">
        <v>229</v>
      </c>
      <c r="B23" s="4" t="s">
        <v>8</v>
      </c>
      <c r="C23" s="4" t="s">
        <v>29</v>
      </c>
      <c r="D23" s="4" t="s">
        <v>233</v>
      </c>
      <c r="E23" s="4"/>
      <c r="F23" s="13">
        <f>F24</f>
        <v>227700</v>
      </c>
    </row>
    <row r="24" spans="1:6" ht="15" customHeight="1">
      <c r="A24" s="12" t="s">
        <v>12</v>
      </c>
      <c r="B24" s="4" t="s">
        <v>8</v>
      </c>
      <c r="C24" s="4" t="s">
        <v>29</v>
      </c>
      <c r="D24" s="4" t="s">
        <v>233</v>
      </c>
      <c r="E24" s="4" t="s">
        <v>11</v>
      </c>
      <c r="F24" s="13">
        <v>227700</v>
      </c>
    </row>
    <row r="25" spans="1:6" ht="28.5" customHeight="1">
      <c r="A25" s="12" t="s">
        <v>15</v>
      </c>
      <c r="B25" s="4" t="s">
        <v>8</v>
      </c>
      <c r="C25" s="4" t="s">
        <v>29</v>
      </c>
      <c r="D25" s="4" t="s">
        <v>234</v>
      </c>
      <c r="E25" s="4"/>
      <c r="F25" s="13">
        <f>F26</f>
        <v>212800</v>
      </c>
    </row>
    <row r="26" spans="1:6" ht="15" customHeight="1">
      <c r="A26" s="12" t="s">
        <v>12</v>
      </c>
      <c r="B26" s="4" t="s">
        <v>8</v>
      </c>
      <c r="C26" s="4" t="s">
        <v>29</v>
      </c>
      <c r="D26" s="4" t="s">
        <v>234</v>
      </c>
      <c r="E26" s="4" t="s">
        <v>11</v>
      </c>
      <c r="F26" s="13">
        <v>212800</v>
      </c>
    </row>
    <row r="27" spans="1:6" ht="24" customHeight="1">
      <c r="A27" s="12" t="s">
        <v>16</v>
      </c>
      <c r="B27" s="4" t="s">
        <v>8</v>
      </c>
      <c r="C27" s="4" t="s">
        <v>29</v>
      </c>
      <c r="D27" s="4" t="s">
        <v>235</v>
      </c>
      <c r="E27" s="4"/>
      <c r="F27" s="13">
        <f>F28</f>
        <v>19400</v>
      </c>
    </row>
    <row r="28" spans="1:6" ht="18" customHeight="1">
      <c r="A28" s="12" t="s">
        <v>12</v>
      </c>
      <c r="B28" s="4" t="s">
        <v>8</v>
      </c>
      <c r="C28" s="4" t="s">
        <v>29</v>
      </c>
      <c r="D28" s="4" t="s">
        <v>235</v>
      </c>
      <c r="E28" s="4" t="s">
        <v>11</v>
      </c>
      <c r="F28" s="13">
        <v>19400</v>
      </c>
    </row>
    <row r="29" spans="1:6" ht="27.75" customHeight="1">
      <c r="A29" s="16" t="s">
        <v>58</v>
      </c>
      <c r="B29" s="4" t="s">
        <v>8</v>
      </c>
      <c r="C29" s="4" t="s">
        <v>40</v>
      </c>
      <c r="D29" s="4"/>
      <c r="E29" s="4"/>
      <c r="F29" s="13">
        <f>F30</f>
        <v>7092800</v>
      </c>
    </row>
    <row r="30" spans="1:6" ht="24.75" customHeight="1">
      <c r="A30" s="12" t="s">
        <v>28</v>
      </c>
      <c r="B30" s="4" t="s">
        <v>8</v>
      </c>
      <c r="C30" s="4" t="s">
        <v>40</v>
      </c>
      <c r="D30" s="4" t="s">
        <v>35</v>
      </c>
      <c r="E30" s="4"/>
      <c r="F30" s="13">
        <f>F31+F33+F35</f>
        <v>7092800</v>
      </c>
    </row>
    <row r="31" spans="1:6" ht="13.5">
      <c r="A31" s="12" t="s">
        <v>10</v>
      </c>
      <c r="B31" s="4" t="s">
        <v>8</v>
      </c>
      <c r="C31" s="4" t="s">
        <v>40</v>
      </c>
      <c r="D31" s="4" t="s">
        <v>30</v>
      </c>
      <c r="E31" s="4"/>
      <c r="F31" s="13">
        <f>F32</f>
        <v>760000</v>
      </c>
    </row>
    <row r="32" spans="1:6" ht="17.25" customHeight="1">
      <c r="A32" s="12" t="s">
        <v>12</v>
      </c>
      <c r="B32" s="4" t="s">
        <v>8</v>
      </c>
      <c r="C32" s="4" t="s">
        <v>40</v>
      </c>
      <c r="D32" s="4" t="s">
        <v>36</v>
      </c>
      <c r="E32" s="4" t="s">
        <v>11</v>
      </c>
      <c r="F32" s="13">
        <v>760000</v>
      </c>
    </row>
    <row r="33" spans="1:6" ht="25.5">
      <c r="A33" s="16" t="s">
        <v>210</v>
      </c>
      <c r="B33" s="4" t="s">
        <v>8</v>
      </c>
      <c r="C33" s="4" t="s">
        <v>40</v>
      </c>
      <c r="D33" s="4" t="s">
        <v>236</v>
      </c>
      <c r="E33" s="4"/>
      <c r="F33" s="13">
        <f>F34</f>
        <v>5843100</v>
      </c>
    </row>
    <row r="34" spans="1:6" ht="15.75" customHeight="1">
      <c r="A34" s="12" t="s">
        <v>12</v>
      </c>
      <c r="B34" s="4" t="s">
        <v>8</v>
      </c>
      <c r="C34" s="4" t="s">
        <v>40</v>
      </c>
      <c r="D34" s="4" t="s">
        <v>236</v>
      </c>
      <c r="E34" s="4" t="s">
        <v>11</v>
      </c>
      <c r="F34" s="13">
        <v>5843100</v>
      </c>
    </row>
    <row r="35" spans="1:6" ht="15" customHeight="1">
      <c r="A35" s="16" t="s">
        <v>59</v>
      </c>
      <c r="B35" s="4" t="s">
        <v>8</v>
      </c>
      <c r="C35" s="4" t="s">
        <v>40</v>
      </c>
      <c r="D35" s="4" t="s">
        <v>57</v>
      </c>
      <c r="E35" s="4"/>
      <c r="F35" s="13">
        <f>F36</f>
        <v>489700</v>
      </c>
    </row>
    <row r="36" spans="1:6" ht="14.25" customHeight="1">
      <c r="A36" s="12" t="s">
        <v>12</v>
      </c>
      <c r="B36" s="4" t="s">
        <v>8</v>
      </c>
      <c r="C36" s="4" t="s">
        <v>40</v>
      </c>
      <c r="D36" s="4" t="s">
        <v>57</v>
      </c>
      <c r="E36" s="4" t="s">
        <v>11</v>
      </c>
      <c r="F36" s="13">
        <v>489700</v>
      </c>
    </row>
    <row r="37" spans="1:6" ht="14.25" customHeight="1">
      <c r="A37" s="41" t="s">
        <v>288</v>
      </c>
      <c r="B37" s="4" t="s">
        <v>8</v>
      </c>
      <c r="C37" s="4" t="s">
        <v>82</v>
      </c>
      <c r="D37" s="4"/>
      <c r="E37" s="4"/>
      <c r="F37" s="13">
        <f>F38</f>
        <v>1300000</v>
      </c>
    </row>
    <row r="38" spans="1:6" ht="14.25" customHeight="1">
      <c r="A38" s="41" t="s">
        <v>289</v>
      </c>
      <c r="B38" s="4" t="s">
        <v>8</v>
      </c>
      <c r="C38" s="4" t="s">
        <v>82</v>
      </c>
      <c r="D38" s="4" t="s">
        <v>292</v>
      </c>
      <c r="E38" s="4"/>
      <c r="F38" s="13">
        <f>F39+F41</f>
        <v>1300000</v>
      </c>
    </row>
    <row r="39" spans="1:6" ht="14.25" customHeight="1">
      <c r="A39" s="41" t="s">
        <v>290</v>
      </c>
      <c r="B39" s="4" t="s">
        <v>8</v>
      </c>
      <c r="C39" s="4" t="s">
        <v>82</v>
      </c>
      <c r="D39" s="4" t="s">
        <v>293</v>
      </c>
      <c r="E39" s="4"/>
      <c r="F39" s="13">
        <f>F40</f>
        <v>634770</v>
      </c>
    </row>
    <row r="40" spans="1:6" ht="14.25" customHeight="1">
      <c r="A40" s="42" t="s">
        <v>12</v>
      </c>
      <c r="B40" s="4" t="s">
        <v>8</v>
      </c>
      <c r="C40" s="4" t="s">
        <v>82</v>
      </c>
      <c r="D40" s="4" t="s">
        <v>293</v>
      </c>
      <c r="E40" s="4" t="s">
        <v>11</v>
      </c>
      <c r="F40" s="13">
        <v>634770</v>
      </c>
    </row>
    <row r="41" spans="1:6" ht="14.25" customHeight="1">
      <c r="A41" s="41" t="s">
        <v>291</v>
      </c>
      <c r="B41" s="4" t="s">
        <v>8</v>
      </c>
      <c r="C41" s="4" t="s">
        <v>82</v>
      </c>
      <c r="D41" s="4" t="s">
        <v>294</v>
      </c>
      <c r="E41" s="4"/>
      <c r="F41" s="13">
        <f>F42</f>
        <v>665230</v>
      </c>
    </row>
    <row r="42" spans="1:6" ht="14.25" customHeight="1">
      <c r="A42" s="42" t="s">
        <v>12</v>
      </c>
      <c r="B42" s="4" t="s">
        <v>8</v>
      </c>
      <c r="C42" s="4" t="s">
        <v>82</v>
      </c>
      <c r="D42" s="4" t="s">
        <v>294</v>
      </c>
      <c r="E42" s="4" t="s">
        <v>11</v>
      </c>
      <c r="F42" s="13">
        <v>665230</v>
      </c>
    </row>
    <row r="43" spans="1:6" ht="13.5">
      <c r="A43" s="16" t="s">
        <v>211</v>
      </c>
      <c r="B43" s="4" t="s">
        <v>8</v>
      </c>
      <c r="C43" s="4" t="s">
        <v>181</v>
      </c>
      <c r="D43" s="4"/>
      <c r="E43" s="4"/>
      <c r="F43" s="13">
        <v>1500000</v>
      </c>
    </row>
    <row r="44" spans="1:6" ht="13.5">
      <c r="A44" s="16" t="s">
        <v>213</v>
      </c>
      <c r="B44" s="4" t="s">
        <v>8</v>
      </c>
      <c r="C44" s="4" t="s">
        <v>181</v>
      </c>
      <c r="D44" s="4" t="s">
        <v>207</v>
      </c>
      <c r="E44" s="4"/>
      <c r="F44" s="13">
        <v>1500000</v>
      </c>
    </row>
    <row r="45" spans="1:6" ht="13.5">
      <c r="A45" s="16" t="s">
        <v>212</v>
      </c>
      <c r="B45" s="4" t="s">
        <v>8</v>
      </c>
      <c r="C45" s="4" t="s">
        <v>181</v>
      </c>
      <c r="D45" s="4" t="s">
        <v>208</v>
      </c>
      <c r="E45" s="4"/>
      <c r="F45" s="13">
        <v>1500000</v>
      </c>
    </row>
    <row r="46" spans="1:6" ht="13.5">
      <c r="A46" s="16" t="s">
        <v>213</v>
      </c>
      <c r="B46" s="4" t="s">
        <v>8</v>
      </c>
      <c r="C46" s="4" t="s">
        <v>181</v>
      </c>
      <c r="D46" s="4" t="s">
        <v>208</v>
      </c>
      <c r="E46" s="4" t="s">
        <v>209</v>
      </c>
      <c r="F46" s="13">
        <v>1500000</v>
      </c>
    </row>
    <row r="47" spans="1:6" ht="13.5">
      <c r="A47" s="12" t="s">
        <v>17</v>
      </c>
      <c r="B47" s="4" t="s">
        <v>8</v>
      </c>
      <c r="C47" s="4" t="s">
        <v>37</v>
      </c>
      <c r="D47" s="4"/>
      <c r="E47" s="4"/>
      <c r="F47" s="13">
        <f>F48+F50+F53</f>
        <v>6736700</v>
      </c>
    </row>
    <row r="48" spans="1:6" ht="15" customHeight="1">
      <c r="A48" s="12" t="s">
        <v>18</v>
      </c>
      <c r="B48" s="4" t="s">
        <v>8</v>
      </c>
      <c r="C48" s="4" t="s">
        <v>37</v>
      </c>
      <c r="D48" s="4" t="s">
        <v>38</v>
      </c>
      <c r="E48" s="4"/>
      <c r="F48" s="13">
        <f>F49</f>
        <v>2016700</v>
      </c>
    </row>
    <row r="49" spans="1:6" ht="15.75" customHeight="1">
      <c r="A49" s="12" t="s">
        <v>12</v>
      </c>
      <c r="B49" s="4" t="s">
        <v>8</v>
      </c>
      <c r="C49" s="4" t="s">
        <v>37</v>
      </c>
      <c r="D49" s="4" t="s">
        <v>38</v>
      </c>
      <c r="E49" s="4" t="s">
        <v>11</v>
      </c>
      <c r="F49" s="13">
        <v>2016700</v>
      </c>
    </row>
    <row r="50" spans="1:6" ht="23.25" customHeight="1">
      <c r="A50" s="12" t="s">
        <v>28</v>
      </c>
      <c r="B50" s="4" t="s">
        <v>8</v>
      </c>
      <c r="C50" s="4" t="s">
        <v>37</v>
      </c>
      <c r="D50" s="4" t="s">
        <v>35</v>
      </c>
      <c r="E50" s="4"/>
      <c r="F50" s="13">
        <f>F51</f>
        <v>4220000</v>
      </c>
    </row>
    <row r="51" spans="1:6" ht="13.5">
      <c r="A51" s="12" t="s">
        <v>10</v>
      </c>
      <c r="B51" s="4" t="s">
        <v>8</v>
      </c>
      <c r="C51" s="4" t="s">
        <v>37</v>
      </c>
      <c r="D51" s="4" t="s">
        <v>36</v>
      </c>
      <c r="E51" s="4"/>
      <c r="F51" s="13">
        <f>F52</f>
        <v>4220000</v>
      </c>
    </row>
    <row r="52" spans="1:6" ht="15.75" customHeight="1">
      <c r="A52" s="12" t="s">
        <v>12</v>
      </c>
      <c r="B52" s="4" t="s">
        <v>8</v>
      </c>
      <c r="C52" s="4" t="s">
        <v>37</v>
      </c>
      <c r="D52" s="4" t="s">
        <v>36</v>
      </c>
      <c r="E52" s="4" t="s">
        <v>11</v>
      </c>
      <c r="F52" s="13">
        <v>4220000</v>
      </c>
    </row>
    <row r="53" spans="1:6" ht="25.5" customHeight="1">
      <c r="A53" s="25" t="s">
        <v>179</v>
      </c>
      <c r="B53" s="4" t="s">
        <v>8</v>
      </c>
      <c r="C53" s="4" t="s">
        <v>37</v>
      </c>
      <c r="D53" s="4" t="s">
        <v>177</v>
      </c>
      <c r="E53" s="4"/>
      <c r="F53" s="13">
        <f>F54</f>
        <v>500000</v>
      </c>
    </row>
    <row r="54" spans="1:6" ht="27.75" customHeight="1">
      <c r="A54" s="16" t="s">
        <v>180</v>
      </c>
      <c r="B54" s="4" t="s">
        <v>8</v>
      </c>
      <c r="C54" s="4" t="s">
        <v>37</v>
      </c>
      <c r="D54" s="4" t="s">
        <v>178</v>
      </c>
      <c r="E54" s="4"/>
      <c r="F54" s="13">
        <f>F55</f>
        <v>500000</v>
      </c>
    </row>
    <row r="55" spans="1:6" ht="13.5" customHeight="1">
      <c r="A55" s="12" t="s">
        <v>12</v>
      </c>
      <c r="B55" s="4" t="s">
        <v>8</v>
      </c>
      <c r="C55" s="4" t="s">
        <v>37</v>
      </c>
      <c r="D55" s="4" t="s">
        <v>178</v>
      </c>
      <c r="E55" s="4" t="s">
        <v>11</v>
      </c>
      <c r="F55" s="13">
        <v>500000</v>
      </c>
    </row>
    <row r="56" spans="1:6" s="8" customFormat="1" ht="15.75" customHeight="1">
      <c r="A56" s="26" t="s">
        <v>52</v>
      </c>
      <c r="B56" s="3" t="s">
        <v>26</v>
      </c>
      <c r="C56" s="3"/>
      <c r="D56" s="3"/>
      <c r="E56" s="3"/>
      <c r="F56" s="23">
        <f>F57+F71</f>
        <v>20769200</v>
      </c>
    </row>
    <row r="57" spans="1:6" ht="13.5">
      <c r="A57" s="16" t="s">
        <v>206</v>
      </c>
      <c r="B57" s="4" t="s">
        <v>26</v>
      </c>
      <c r="C57" s="4" t="s">
        <v>27</v>
      </c>
      <c r="D57" s="4"/>
      <c r="E57" s="4"/>
      <c r="F57" s="13">
        <f>F58</f>
        <v>17850600</v>
      </c>
    </row>
    <row r="58" spans="1:6" ht="13.5">
      <c r="A58" s="25" t="s">
        <v>205</v>
      </c>
      <c r="B58" s="4" t="s">
        <v>26</v>
      </c>
      <c r="C58" s="4" t="s">
        <v>27</v>
      </c>
      <c r="D58" s="4" t="s">
        <v>190</v>
      </c>
      <c r="E58" s="4"/>
      <c r="F58" s="13">
        <f>F59+F61+F63+F65+F67+F69</f>
        <v>17850600</v>
      </c>
    </row>
    <row r="59" spans="1:6" ht="13.5">
      <c r="A59" s="16" t="s">
        <v>192</v>
      </c>
      <c r="B59" s="4" t="s">
        <v>26</v>
      </c>
      <c r="C59" s="4" t="s">
        <v>27</v>
      </c>
      <c r="D59" s="5" t="s">
        <v>193</v>
      </c>
      <c r="E59" s="4"/>
      <c r="F59" s="13">
        <f>F60</f>
        <v>14717000</v>
      </c>
    </row>
    <row r="60" spans="1:6" ht="28.5" customHeight="1">
      <c r="A60" s="16" t="s">
        <v>191</v>
      </c>
      <c r="B60" s="4" t="s">
        <v>26</v>
      </c>
      <c r="C60" s="4" t="s">
        <v>27</v>
      </c>
      <c r="D60" s="15" t="s">
        <v>193</v>
      </c>
      <c r="E60" s="4" t="s">
        <v>194</v>
      </c>
      <c r="F60" s="13">
        <v>14717000</v>
      </c>
    </row>
    <row r="61" spans="1:6" ht="27.75" customHeight="1">
      <c r="A61" s="16" t="s">
        <v>195</v>
      </c>
      <c r="B61" s="4" t="s">
        <v>26</v>
      </c>
      <c r="C61" s="4" t="s">
        <v>27</v>
      </c>
      <c r="D61" s="4" t="s">
        <v>196</v>
      </c>
      <c r="E61" s="4"/>
      <c r="F61" s="13">
        <f>F62</f>
        <v>2350000</v>
      </c>
    </row>
    <row r="62" spans="1:6" ht="27" customHeight="1">
      <c r="A62" s="16" t="s">
        <v>191</v>
      </c>
      <c r="B62" s="4" t="s">
        <v>26</v>
      </c>
      <c r="C62" s="4" t="s">
        <v>27</v>
      </c>
      <c r="D62" s="4" t="s">
        <v>196</v>
      </c>
      <c r="E62" s="4" t="s">
        <v>194</v>
      </c>
      <c r="F62" s="13">
        <v>2350000</v>
      </c>
    </row>
    <row r="63" spans="1:6" ht="17.25" customHeight="1">
      <c r="A63" s="16" t="s">
        <v>200</v>
      </c>
      <c r="B63" s="4" t="s">
        <v>26</v>
      </c>
      <c r="C63" s="4" t="s">
        <v>27</v>
      </c>
      <c r="D63" s="4" t="s">
        <v>197</v>
      </c>
      <c r="E63" s="4"/>
      <c r="F63" s="13">
        <f>F64</f>
        <v>15000</v>
      </c>
    </row>
    <row r="64" spans="1:6" ht="26.25" customHeight="1">
      <c r="A64" s="16" t="s">
        <v>191</v>
      </c>
      <c r="B64" s="4" t="s">
        <v>26</v>
      </c>
      <c r="C64" s="4" t="s">
        <v>27</v>
      </c>
      <c r="D64" s="4" t="s">
        <v>197</v>
      </c>
      <c r="E64" s="4" t="s">
        <v>194</v>
      </c>
      <c r="F64" s="13">
        <v>15000</v>
      </c>
    </row>
    <row r="65" spans="1:6" ht="17.25" customHeight="1">
      <c r="A65" s="16" t="s">
        <v>201</v>
      </c>
      <c r="B65" s="4" t="s">
        <v>26</v>
      </c>
      <c r="C65" s="4" t="s">
        <v>27</v>
      </c>
      <c r="D65" s="4" t="s">
        <v>198</v>
      </c>
      <c r="E65" s="4"/>
      <c r="F65" s="13">
        <f>F66</f>
        <v>200000</v>
      </c>
    </row>
    <row r="66" spans="1:6" ht="27" customHeight="1">
      <c r="A66" s="16" t="s">
        <v>191</v>
      </c>
      <c r="B66" s="4" t="s">
        <v>26</v>
      </c>
      <c r="C66" s="4" t="s">
        <v>27</v>
      </c>
      <c r="D66" s="4" t="s">
        <v>198</v>
      </c>
      <c r="E66" s="4" t="s">
        <v>194</v>
      </c>
      <c r="F66" s="13">
        <v>200000</v>
      </c>
    </row>
    <row r="67" spans="1:6" ht="13.5">
      <c r="A67" s="16" t="s">
        <v>202</v>
      </c>
      <c r="B67" s="4" t="s">
        <v>26</v>
      </c>
      <c r="C67" s="4" t="s">
        <v>27</v>
      </c>
      <c r="D67" s="4" t="s">
        <v>204</v>
      </c>
      <c r="E67" s="4"/>
      <c r="F67" s="13">
        <f>F68</f>
        <v>50000</v>
      </c>
    </row>
    <row r="68" spans="1:6" ht="27" customHeight="1">
      <c r="A68" s="16" t="s">
        <v>191</v>
      </c>
      <c r="B68" s="4" t="s">
        <v>26</v>
      </c>
      <c r="C68" s="4" t="s">
        <v>27</v>
      </c>
      <c r="D68" s="4" t="s">
        <v>204</v>
      </c>
      <c r="E68" s="4" t="s">
        <v>194</v>
      </c>
      <c r="F68" s="13">
        <v>50000</v>
      </c>
    </row>
    <row r="69" spans="1:6" ht="24" customHeight="1">
      <c r="A69" s="16" t="s">
        <v>203</v>
      </c>
      <c r="B69" s="4" t="s">
        <v>26</v>
      </c>
      <c r="C69" s="4" t="s">
        <v>27</v>
      </c>
      <c r="D69" s="4" t="s">
        <v>199</v>
      </c>
      <c r="E69" s="4"/>
      <c r="F69" s="13">
        <f>F70</f>
        <v>518600</v>
      </c>
    </row>
    <row r="70" spans="1:6" ht="13.5">
      <c r="A70" s="16" t="s">
        <v>117</v>
      </c>
      <c r="B70" s="4" t="s">
        <v>26</v>
      </c>
      <c r="C70" s="4" t="s">
        <v>27</v>
      </c>
      <c r="D70" s="4" t="s">
        <v>199</v>
      </c>
      <c r="E70" s="4" t="s">
        <v>116</v>
      </c>
      <c r="F70" s="13">
        <v>518600</v>
      </c>
    </row>
    <row r="71" spans="1:6" ht="25.5" customHeight="1">
      <c r="A71" s="16" t="s">
        <v>53</v>
      </c>
      <c r="B71" s="4" t="s">
        <v>26</v>
      </c>
      <c r="C71" s="4" t="s">
        <v>42</v>
      </c>
      <c r="D71" s="4"/>
      <c r="E71" s="4"/>
      <c r="F71" s="13">
        <f>F72</f>
        <v>2918600</v>
      </c>
    </row>
    <row r="72" spans="1:6" ht="13.5" customHeight="1">
      <c r="A72" s="16" t="s">
        <v>54</v>
      </c>
      <c r="B72" s="4" t="s">
        <v>26</v>
      </c>
      <c r="C72" s="4" t="s">
        <v>42</v>
      </c>
      <c r="D72" s="4" t="s">
        <v>51</v>
      </c>
      <c r="E72" s="4"/>
      <c r="F72" s="13">
        <f>F73</f>
        <v>2918600</v>
      </c>
    </row>
    <row r="73" spans="1:6" ht="13.5">
      <c r="A73" s="16" t="s">
        <v>56</v>
      </c>
      <c r="B73" s="4" t="s">
        <v>26</v>
      </c>
      <c r="C73" s="4" t="s">
        <v>42</v>
      </c>
      <c r="D73" s="4" t="s">
        <v>51</v>
      </c>
      <c r="E73" s="4" t="s">
        <v>55</v>
      </c>
      <c r="F73" s="13">
        <v>2918600</v>
      </c>
    </row>
    <row r="74" spans="1:6" s="8" customFormat="1" ht="13.5">
      <c r="A74" s="24" t="s">
        <v>187</v>
      </c>
      <c r="B74" s="3" t="s">
        <v>29</v>
      </c>
      <c r="C74" s="3"/>
      <c r="D74" s="3"/>
      <c r="E74" s="3"/>
      <c r="F74" s="23">
        <f>F75</f>
        <v>500000</v>
      </c>
    </row>
    <row r="75" spans="1:6" ht="16.5" customHeight="1">
      <c r="A75" s="16" t="s">
        <v>185</v>
      </c>
      <c r="B75" s="4" t="s">
        <v>29</v>
      </c>
      <c r="C75" s="4" t="s">
        <v>181</v>
      </c>
      <c r="D75" s="4"/>
      <c r="E75" s="4"/>
      <c r="F75" s="13">
        <v>500000</v>
      </c>
    </row>
    <row r="76" spans="1:6" ht="12.75" customHeight="1">
      <c r="A76" s="25" t="s">
        <v>186</v>
      </c>
      <c r="B76" s="4" t="s">
        <v>29</v>
      </c>
      <c r="C76" s="4" t="s">
        <v>181</v>
      </c>
      <c r="D76" s="4" t="s">
        <v>182</v>
      </c>
      <c r="E76" s="4"/>
      <c r="F76" s="13">
        <v>500000</v>
      </c>
    </row>
    <row r="77" spans="1:6" ht="16.5" customHeight="1">
      <c r="A77" s="16" t="s">
        <v>184</v>
      </c>
      <c r="B77" s="4" t="s">
        <v>29</v>
      </c>
      <c r="C77" s="4" t="s">
        <v>181</v>
      </c>
      <c r="D77" s="4" t="s">
        <v>183</v>
      </c>
      <c r="E77" s="4"/>
      <c r="F77" s="13">
        <v>500000</v>
      </c>
    </row>
    <row r="78" spans="1:6" ht="16.5" customHeight="1">
      <c r="A78" s="12" t="s">
        <v>12</v>
      </c>
      <c r="B78" s="4" t="s">
        <v>29</v>
      </c>
      <c r="C78" s="4" t="s">
        <v>181</v>
      </c>
      <c r="D78" s="4" t="s">
        <v>183</v>
      </c>
      <c r="E78" s="4" t="s">
        <v>11</v>
      </c>
      <c r="F78" s="13">
        <v>500000</v>
      </c>
    </row>
    <row r="79" spans="1:6" s="8" customFormat="1" ht="13.5">
      <c r="A79" s="24" t="s">
        <v>60</v>
      </c>
      <c r="B79" s="3" t="s">
        <v>61</v>
      </c>
      <c r="C79" s="3"/>
      <c r="D79" s="3"/>
      <c r="E79" s="3"/>
      <c r="F79" s="23">
        <f>F80+F94</f>
        <v>22500200</v>
      </c>
    </row>
    <row r="80" spans="1:6" ht="13.5">
      <c r="A80" s="16" t="s">
        <v>62</v>
      </c>
      <c r="B80" s="4" t="s">
        <v>61</v>
      </c>
      <c r="C80" s="4" t="s">
        <v>26</v>
      </c>
      <c r="D80" s="4"/>
      <c r="E80" s="4"/>
      <c r="F80" s="13">
        <f>F81</f>
        <v>16000200</v>
      </c>
    </row>
    <row r="81" spans="1:6" ht="13.5">
      <c r="A81" s="16" t="s">
        <v>62</v>
      </c>
      <c r="B81" s="4" t="s">
        <v>61</v>
      </c>
      <c r="C81" s="4" t="s">
        <v>26</v>
      </c>
      <c r="D81" s="4" t="s">
        <v>63</v>
      </c>
      <c r="E81" s="4"/>
      <c r="F81" s="13">
        <f>F82+F84+F86+F88+F90+F92</f>
        <v>16000200</v>
      </c>
    </row>
    <row r="82" spans="1:6" ht="13.5">
      <c r="A82" s="16" t="s">
        <v>64</v>
      </c>
      <c r="B82" s="4" t="s">
        <v>61</v>
      </c>
      <c r="C82" s="4" t="s">
        <v>26</v>
      </c>
      <c r="D82" s="4" t="s">
        <v>65</v>
      </c>
      <c r="E82" s="4"/>
      <c r="F82" s="13">
        <f>F83</f>
        <v>5450000</v>
      </c>
    </row>
    <row r="83" spans="1:6" ht="14.25" customHeight="1">
      <c r="A83" s="12" t="s">
        <v>12</v>
      </c>
      <c r="B83" s="4" t="s">
        <v>61</v>
      </c>
      <c r="C83" s="4" t="s">
        <v>26</v>
      </c>
      <c r="D83" s="4" t="s">
        <v>65</v>
      </c>
      <c r="E83" s="4" t="s">
        <v>11</v>
      </c>
      <c r="F83" s="13">
        <v>5450000</v>
      </c>
    </row>
    <row r="84" spans="1:6" ht="27" customHeight="1">
      <c r="A84" s="16" t="s">
        <v>66</v>
      </c>
      <c r="B84" s="4" t="s">
        <v>61</v>
      </c>
      <c r="C84" s="4" t="s">
        <v>26</v>
      </c>
      <c r="D84" s="4" t="s">
        <v>67</v>
      </c>
      <c r="E84" s="4"/>
      <c r="F84" s="13">
        <f>F85</f>
        <v>6215000</v>
      </c>
    </row>
    <row r="85" spans="1:6" ht="15" customHeight="1">
      <c r="A85" s="12" t="s">
        <v>12</v>
      </c>
      <c r="B85" s="4" t="s">
        <v>61</v>
      </c>
      <c r="C85" s="4" t="s">
        <v>26</v>
      </c>
      <c r="D85" s="4" t="s">
        <v>67</v>
      </c>
      <c r="E85" s="4" t="s">
        <v>11</v>
      </c>
      <c r="F85" s="13">
        <v>6215000</v>
      </c>
    </row>
    <row r="86" spans="1:6" ht="36.75" customHeight="1">
      <c r="A86" s="16" t="s">
        <v>68</v>
      </c>
      <c r="B86" s="4" t="s">
        <v>61</v>
      </c>
      <c r="C86" s="4" t="s">
        <v>26</v>
      </c>
      <c r="D86" s="4" t="s">
        <v>237</v>
      </c>
      <c r="E86" s="4"/>
      <c r="F86" s="13">
        <f>F87</f>
        <v>1005200</v>
      </c>
    </row>
    <row r="87" spans="1:6" ht="17.25" customHeight="1">
      <c r="A87" s="12" t="s">
        <v>12</v>
      </c>
      <c r="B87" s="4" t="s">
        <v>61</v>
      </c>
      <c r="C87" s="4" t="s">
        <v>26</v>
      </c>
      <c r="D87" s="4" t="s">
        <v>237</v>
      </c>
      <c r="E87" s="4" t="s">
        <v>11</v>
      </c>
      <c r="F87" s="13">
        <v>1005200</v>
      </c>
    </row>
    <row r="88" spans="1:6" ht="13.5">
      <c r="A88" s="16" t="s">
        <v>69</v>
      </c>
      <c r="B88" s="4" t="s">
        <v>61</v>
      </c>
      <c r="C88" s="4" t="s">
        <v>26</v>
      </c>
      <c r="D88" s="4" t="s">
        <v>70</v>
      </c>
      <c r="E88" s="4"/>
      <c r="F88" s="13">
        <f>F89</f>
        <v>1180000</v>
      </c>
    </row>
    <row r="89" spans="1:6" ht="16.5" customHeight="1">
      <c r="A89" s="12" t="s">
        <v>12</v>
      </c>
      <c r="B89" s="4" t="s">
        <v>61</v>
      </c>
      <c r="C89" s="4" t="s">
        <v>26</v>
      </c>
      <c r="D89" s="4" t="s">
        <v>70</v>
      </c>
      <c r="E89" s="4" t="s">
        <v>11</v>
      </c>
      <c r="F89" s="13">
        <v>1180000</v>
      </c>
    </row>
    <row r="90" spans="1:6" ht="13.5">
      <c r="A90" s="16" t="s">
        <v>71</v>
      </c>
      <c r="B90" s="4" t="s">
        <v>61</v>
      </c>
      <c r="C90" s="4" t="s">
        <v>26</v>
      </c>
      <c r="D90" s="4" t="s">
        <v>72</v>
      </c>
      <c r="E90" s="4"/>
      <c r="F90" s="13">
        <f>F91</f>
        <v>550000</v>
      </c>
    </row>
    <row r="91" spans="1:6" ht="18" customHeight="1">
      <c r="A91" s="12" t="s">
        <v>12</v>
      </c>
      <c r="B91" s="4" t="s">
        <v>61</v>
      </c>
      <c r="C91" s="4" t="s">
        <v>26</v>
      </c>
      <c r="D91" s="4" t="s">
        <v>72</v>
      </c>
      <c r="E91" s="4" t="s">
        <v>11</v>
      </c>
      <c r="F91" s="13">
        <v>550000</v>
      </c>
    </row>
    <row r="92" spans="1:6" ht="13.5" customHeight="1">
      <c r="A92" s="16" t="s">
        <v>73</v>
      </c>
      <c r="B92" s="4" t="s">
        <v>61</v>
      </c>
      <c r="C92" s="4" t="s">
        <v>26</v>
      </c>
      <c r="D92" s="4" t="s">
        <v>74</v>
      </c>
      <c r="E92" s="4"/>
      <c r="F92" s="13">
        <f>F93</f>
        <v>1600000</v>
      </c>
    </row>
    <row r="93" spans="1:6" ht="16.5" customHeight="1">
      <c r="A93" s="12" t="s">
        <v>12</v>
      </c>
      <c r="B93" s="4" t="s">
        <v>61</v>
      </c>
      <c r="C93" s="4" t="s">
        <v>26</v>
      </c>
      <c r="D93" s="4" t="s">
        <v>74</v>
      </c>
      <c r="E93" s="4" t="s">
        <v>11</v>
      </c>
      <c r="F93" s="13">
        <v>1600000</v>
      </c>
    </row>
    <row r="94" spans="1:6" ht="16.5" customHeight="1">
      <c r="A94" s="16" t="s">
        <v>75</v>
      </c>
      <c r="B94" s="4" t="s">
        <v>61</v>
      </c>
      <c r="C94" s="4" t="s">
        <v>61</v>
      </c>
      <c r="D94" s="4"/>
      <c r="E94" s="4"/>
      <c r="F94" s="13">
        <f>F95</f>
        <v>6500000</v>
      </c>
    </row>
    <row r="95" spans="1:6" ht="25.5" customHeight="1">
      <c r="A95" s="12" t="s">
        <v>28</v>
      </c>
      <c r="B95" s="4" t="s">
        <v>61</v>
      </c>
      <c r="C95" s="4" t="s">
        <v>61</v>
      </c>
      <c r="D95" s="4" t="s">
        <v>35</v>
      </c>
      <c r="E95" s="4"/>
      <c r="F95" s="13">
        <f>F96</f>
        <v>6500000</v>
      </c>
    </row>
    <row r="96" spans="1:6" ht="12.75" customHeight="1">
      <c r="A96" s="16" t="s">
        <v>54</v>
      </c>
      <c r="B96" s="4" t="s">
        <v>61</v>
      </c>
      <c r="C96" s="4" t="s">
        <v>61</v>
      </c>
      <c r="D96" s="5" t="s">
        <v>76</v>
      </c>
      <c r="E96" s="4"/>
      <c r="F96" s="13">
        <f>F97</f>
        <v>6500000</v>
      </c>
    </row>
    <row r="97" spans="1:6" ht="13.5">
      <c r="A97" s="16" t="s">
        <v>56</v>
      </c>
      <c r="B97" s="4" t="s">
        <v>61</v>
      </c>
      <c r="C97" s="4" t="s">
        <v>61</v>
      </c>
      <c r="D97" s="4" t="s">
        <v>76</v>
      </c>
      <c r="E97" s="4" t="s">
        <v>55</v>
      </c>
      <c r="F97" s="13">
        <v>6500000</v>
      </c>
    </row>
    <row r="98" spans="1:6" s="8" customFormat="1" ht="13.5">
      <c r="A98" s="24" t="s">
        <v>39</v>
      </c>
      <c r="B98" s="3" t="s">
        <v>40</v>
      </c>
      <c r="C98" s="3"/>
      <c r="D98" s="3"/>
      <c r="E98" s="3"/>
      <c r="F98" s="23">
        <f>F99+F102</f>
        <v>1200000</v>
      </c>
    </row>
    <row r="99" spans="1:6" ht="14.25" customHeight="1">
      <c r="A99" s="12" t="s">
        <v>19</v>
      </c>
      <c r="B99" s="4" t="s">
        <v>40</v>
      </c>
      <c r="C99" s="4" t="s">
        <v>26</v>
      </c>
      <c r="D99" s="4"/>
      <c r="E99" s="4"/>
      <c r="F99" s="13">
        <f>F100</f>
        <v>620000</v>
      </c>
    </row>
    <row r="100" spans="1:6" ht="13.5">
      <c r="A100" s="12" t="s">
        <v>20</v>
      </c>
      <c r="B100" s="4" t="s">
        <v>40</v>
      </c>
      <c r="C100" s="4" t="s">
        <v>26</v>
      </c>
      <c r="D100" s="4" t="s">
        <v>41</v>
      </c>
      <c r="E100" s="4"/>
      <c r="F100" s="13">
        <f>F101</f>
        <v>620000</v>
      </c>
    </row>
    <row r="101" spans="1:6" ht="15.75" customHeight="1">
      <c r="A101" s="12" t="s">
        <v>12</v>
      </c>
      <c r="B101" s="4" t="s">
        <v>40</v>
      </c>
      <c r="C101" s="4" t="s">
        <v>26</v>
      </c>
      <c r="D101" s="4" t="s">
        <v>41</v>
      </c>
      <c r="E101" s="4" t="s">
        <v>11</v>
      </c>
      <c r="F101" s="13">
        <v>620000</v>
      </c>
    </row>
    <row r="102" spans="1:6" ht="13.5" customHeight="1">
      <c r="A102" s="16" t="s">
        <v>79</v>
      </c>
      <c r="B102" s="4" t="s">
        <v>40</v>
      </c>
      <c r="C102" s="4" t="s">
        <v>61</v>
      </c>
      <c r="D102" s="4"/>
      <c r="E102" s="4"/>
      <c r="F102" s="13">
        <f>F103</f>
        <v>580000</v>
      </c>
    </row>
    <row r="103" spans="1:6" ht="13.5">
      <c r="A103" s="27" t="s">
        <v>49</v>
      </c>
      <c r="B103" s="4" t="s">
        <v>40</v>
      </c>
      <c r="C103" s="4" t="s">
        <v>61</v>
      </c>
      <c r="D103" s="4" t="s">
        <v>47</v>
      </c>
      <c r="E103" s="4"/>
      <c r="F103" s="13">
        <f>F104</f>
        <v>580000</v>
      </c>
    </row>
    <row r="104" spans="1:6" ht="40.5" customHeight="1">
      <c r="A104" s="16" t="s">
        <v>228</v>
      </c>
      <c r="B104" s="4" t="s">
        <v>40</v>
      </c>
      <c r="C104" s="4" t="s">
        <v>61</v>
      </c>
      <c r="D104" s="4" t="s">
        <v>303</v>
      </c>
      <c r="E104" s="4"/>
      <c r="F104" s="13">
        <f>F105</f>
        <v>580000</v>
      </c>
    </row>
    <row r="105" spans="1:6" ht="13.5">
      <c r="A105" s="16" t="s">
        <v>80</v>
      </c>
      <c r="B105" s="4" t="s">
        <v>40</v>
      </c>
      <c r="C105" s="4" t="s">
        <v>61</v>
      </c>
      <c r="D105" s="4" t="s">
        <v>303</v>
      </c>
      <c r="E105" s="4" t="s">
        <v>78</v>
      </c>
      <c r="F105" s="13">
        <v>580000</v>
      </c>
    </row>
    <row r="106" spans="1:6" s="8" customFormat="1" ht="13.5">
      <c r="A106" s="24" t="s">
        <v>81</v>
      </c>
      <c r="B106" s="3" t="s">
        <v>82</v>
      </c>
      <c r="C106" s="3"/>
      <c r="D106" s="3"/>
      <c r="E106" s="3"/>
      <c r="F106" s="23">
        <f>F107+F113+F140+F144</f>
        <v>205102000</v>
      </c>
    </row>
    <row r="107" spans="1:6" ht="13.5">
      <c r="A107" s="16" t="s">
        <v>85</v>
      </c>
      <c r="B107" s="4" t="s">
        <v>82</v>
      </c>
      <c r="C107" s="4" t="s">
        <v>8</v>
      </c>
      <c r="D107" s="4"/>
      <c r="E107" s="4"/>
      <c r="F107" s="13">
        <f>F108</f>
        <v>55620800</v>
      </c>
    </row>
    <row r="108" spans="1:6" ht="13.5">
      <c r="A108" s="25" t="s">
        <v>86</v>
      </c>
      <c r="B108" s="4" t="s">
        <v>82</v>
      </c>
      <c r="C108" s="4" t="s">
        <v>8</v>
      </c>
      <c r="D108" s="4" t="s">
        <v>83</v>
      </c>
      <c r="E108" s="4"/>
      <c r="F108" s="13">
        <f>F109</f>
        <v>55620800</v>
      </c>
    </row>
    <row r="109" spans="1:6" ht="14.25" customHeight="1">
      <c r="A109" s="16" t="s">
        <v>54</v>
      </c>
      <c r="B109" s="4" t="s">
        <v>82</v>
      </c>
      <c r="C109" s="4" t="s">
        <v>8</v>
      </c>
      <c r="D109" s="4" t="s">
        <v>84</v>
      </c>
      <c r="E109" s="4"/>
      <c r="F109" s="13">
        <f>F110+F111+F112</f>
        <v>55620800</v>
      </c>
    </row>
    <row r="110" spans="1:6" ht="13.5">
      <c r="A110" s="16" t="s">
        <v>56</v>
      </c>
      <c r="B110" s="4" t="s">
        <v>82</v>
      </c>
      <c r="C110" s="4" t="s">
        <v>8</v>
      </c>
      <c r="D110" s="4" t="s">
        <v>84</v>
      </c>
      <c r="E110" s="4" t="s">
        <v>55</v>
      </c>
      <c r="F110" s="13">
        <v>48650000</v>
      </c>
    </row>
    <row r="111" spans="1:6" ht="29.25" customHeight="1">
      <c r="A111" s="16" t="s">
        <v>87</v>
      </c>
      <c r="B111" s="4" t="s">
        <v>82</v>
      </c>
      <c r="C111" s="4" t="s">
        <v>8</v>
      </c>
      <c r="D111" s="4" t="s">
        <v>238</v>
      </c>
      <c r="E111" s="4" t="s">
        <v>55</v>
      </c>
      <c r="F111" s="13">
        <v>4617000</v>
      </c>
    </row>
    <row r="112" spans="1:6" ht="25.5">
      <c r="A112" s="16" t="s">
        <v>88</v>
      </c>
      <c r="B112" s="4" t="s">
        <v>82</v>
      </c>
      <c r="C112" s="4" t="s">
        <v>8</v>
      </c>
      <c r="D112" s="4" t="s">
        <v>239</v>
      </c>
      <c r="E112" s="4" t="s">
        <v>55</v>
      </c>
      <c r="F112" s="13">
        <v>2353800</v>
      </c>
    </row>
    <row r="113" spans="1:6" ht="13.5">
      <c r="A113" s="16" t="s">
        <v>89</v>
      </c>
      <c r="B113" s="4" t="s">
        <v>82</v>
      </c>
      <c r="C113" s="4" t="s">
        <v>27</v>
      </c>
      <c r="D113" s="4"/>
      <c r="E113" s="4"/>
      <c r="F113" s="13">
        <f>F114+F125+F128+F137+F134</f>
        <v>142291200</v>
      </c>
    </row>
    <row r="114" spans="1:6" ht="15" customHeight="1">
      <c r="A114" s="25" t="s">
        <v>92</v>
      </c>
      <c r="B114" s="4" t="s">
        <v>82</v>
      </c>
      <c r="C114" s="4" t="s">
        <v>27</v>
      </c>
      <c r="D114" s="4" t="s">
        <v>90</v>
      </c>
      <c r="E114" s="4"/>
      <c r="F114" s="13">
        <f>F115</f>
        <v>77374450</v>
      </c>
    </row>
    <row r="115" spans="1:6" ht="15" customHeight="1">
      <c r="A115" s="16" t="s">
        <v>54</v>
      </c>
      <c r="B115" s="4" t="s">
        <v>82</v>
      </c>
      <c r="C115" s="4" t="s">
        <v>27</v>
      </c>
      <c r="D115" s="4" t="s">
        <v>91</v>
      </c>
      <c r="E115" s="4"/>
      <c r="F115" s="13">
        <f>F116+F117+F118+F119+F123+F121</f>
        <v>77374450</v>
      </c>
    </row>
    <row r="116" spans="1:6" ht="13.5">
      <c r="A116" s="16" t="s">
        <v>56</v>
      </c>
      <c r="B116" s="4" t="s">
        <v>82</v>
      </c>
      <c r="C116" s="4" t="s">
        <v>27</v>
      </c>
      <c r="D116" s="4" t="s">
        <v>91</v>
      </c>
      <c r="E116" s="4" t="s">
        <v>55</v>
      </c>
      <c r="F116" s="13">
        <f>6750000+8135000-300000</f>
        <v>14585000</v>
      </c>
    </row>
    <row r="117" spans="1:6" ht="26.25" customHeight="1">
      <c r="A117" s="16" t="s">
        <v>93</v>
      </c>
      <c r="B117" s="4" t="s">
        <v>82</v>
      </c>
      <c r="C117" s="4" t="s">
        <v>27</v>
      </c>
      <c r="D117" s="4" t="s">
        <v>240</v>
      </c>
      <c r="E117" s="4" t="s">
        <v>55</v>
      </c>
      <c r="F117" s="13">
        <v>137050</v>
      </c>
    </row>
    <row r="118" spans="1:6" ht="13.5">
      <c r="A118" s="16" t="s">
        <v>98</v>
      </c>
      <c r="B118" s="4" t="s">
        <v>82</v>
      </c>
      <c r="C118" s="4" t="s">
        <v>27</v>
      </c>
      <c r="D118" s="4" t="s">
        <v>94</v>
      </c>
      <c r="E118" s="4" t="s">
        <v>55</v>
      </c>
      <c r="F118" s="13">
        <v>26200</v>
      </c>
    </row>
    <row r="119" spans="1:6" ht="38.25">
      <c r="A119" s="16" t="s">
        <v>95</v>
      </c>
      <c r="B119" s="4" t="s">
        <v>82</v>
      </c>
      <c r="C119" s="4" t="s">
        <v>27</v>
      </c>
      <c r="D119" s="4" t="s">
        <v>241</v>
      </c>
      <c r="E119" s="4"/>
      <c r="F119" s="13">
        <f>F120</f>
        <v>1376200</v>
      </c>
    </row>
    <row r="120" spans="1:6" ht="13.5">
      <c r="A120" s="16" t="s">
        <v>56</v>
      </c>
      <c r="B120" s="4" t="s">
        <v>82</v>
      </c>
      <c r="C120" s="4" t="s">
        <v>27</v>
      </c>
      <c r="D120" s="4" t="s">
        <v>241</v>
      </c>
      <c r="E120" s="4" t="s">
        <v>55</v>
      </c>
      <c r="F120" s="13">
        <v>1376200</v>
      </c>
    </row>
    <row r="121" spans="1:6" ht="25.5">
      <c r="A121" s="16" t="s">
        <v>87</v>
      </c>
      <c r="B121" s="4" t="s">
        <v>82</v>
      </c>
      <c r="C121" s="4" t="s">
        <v>27</v>
      </c>
      <c r="D121" s="4" t="s">
        <v>299</v>
      </c>
      <c r="E121" s="4"/>
      <c r="F121" s="13">
        <f>F122</f>
        <v>30000</v>
      </c>
    </row>
    <row r="122" spans="1:6" ht="13.5">
      <c r="A122" s="16" t="s">
        <v>56</v>
      </c>
      <c r="B122" s="4" t="s">
        <v>82</v>
      </c>
      <c r="C122" s="4" t="s">
        <v>27</v>
      </c>
      <c r="D122" s="4" t="s">
        <v>299</v>
      </c>
      <c r="E122" s="4" t="s">
        <v>55</v>
      </c>
      <c r="F122" s="13">
        <v>30000</v>
      </c>
    </row>
    <row r="123" spans="1:6" ht="39" customHeight="1">
      <c r="A123" s="16" t="s">
        <v>96</v>
      </c>
      <c r="B123" s="4" t="s">
        <v>82</v>
      </c>
      <c r="C123" s="4" t="s">
        <v>27</v>
      </c>
      <c r="D123" s="4" t="s">
        <v>242</v>
      </c>
      <c r="E123" s="4"/>
      <c r="F123" s="13">
        <f>F124</f>
        <v>61220000</v>
      </c>
    </row>
    <row r="124" spans="1:6" ht="13.5">
      <c r="A124" s="16" t="s">
        <v>56</v>
      </c>
      <c r="B124" s="4" t="s">
        <v>82</v>
      </c>
      <c r="C124" s="4" t="s">
        <v>27</v>
      </c>
      <c r="D124" s="4" t="s">
        <v>242</v>
      </c>
      <c r="E124" s="4" t="s">
        <v>55</v>
      </c>
      <c r="F124" s="13">
        <v>61220000</v>
      </c>
    </row>
    <row r="125" spans="1:9" ht="13.5">
      <c r="A125" s="25" t="s">
        <v>99</v>
      </c>
      <c r="B125" s="4" t="s">
        <v>82</v>
      </c>
      <c r="C125" s="4" t="s">
        <v>27</v>
      </c>
      <c r="D125" s="4" t="s">
        <v>97</v>
      </c>
      <c r="E125" s="4"/>
      <c r="F125" s="13">
        <f>F126</f>
        <v>33980000</v>
      </c>
      <c r="G125" s="9">
        <f>G126+G127</f>
        <v>28320000</v>
      </c>
      <c r="H125" s="9">
        <f>H126+H127</f>
        <v>30300000</v>
      </c>
      <c r="I125" s="9">
        <f>I126+I127</f>
        <v>33100000</v>
      </c>
    </row>
    <row r="126" spans="1:9" ht="13.5" customHeight="1">
      <c r="A126" s="16" t="s">
        <v>54</v>
      </c>
      <c r="B126" s="4" t="s">
        <v>82</v>
      </c>
      <c r="C126" s="4" t="s">
        <v>27</v>
      </c>
      <c r="D126" s="4" t="s">
        <v>100</v>
      </c>
      <c r="E126" s="4"/>
      <c r="F126" s="13">
        <f>F127</f>
        <v>33980000</v>
      </c>
      <c r="G126" s="11">
        <v>13720000</v>
      </c>
      <c r="H126" s="11">
        <v>14500000</v>
      </c>
      <c r="I126" s="11">
        <v>15950000</v>
      </c>
    </row>
    <row r="127" spans="1:9" ht="13.5">
      <c r="A127" s="16" t="s">
        <v>56</v>
      </c>
      <c r="B127" s="4" t="s">
        <v>82</v>
      </c>
      <c r="C127" s="4" t="s">
        <v>27</v>
      </c>
      <c r="D127" s="4" t="s">
        <v>100</v>
      </c>
      <c r="E127" s="4" t="s">
        <v>55</v>
      </c>
      <c r="F127" s="13">
        <f>10750000+11380000+11850000</f>
        <v>33980000</v>
      </c>
      <c r="G127" s="11">
        <v>14600000</v>
      </c>
      <c r="H127" s="11">
        <v>15800000</v>
      </c>
      <c r="I127" s="11">
        <v>17150000</v>
      </c>
    </row>
    <row r="128" spans="1:6" ht="13.5">
      <c r="A128" s="27" t="s">
        <v>140</v>
      </c>
      <c r="B128" s="4" t="s">
        <v>82</v>
      </c>
      <c r="C128" s="4" t="s">
        <v>27</v>
      </c>
      <c r="D128" s="4" t="s">
        <v>138</v>
      </c>
      <c r="E128" s="4"/>
      <c r="F128" s="13">
        <f>F129+F132</f>
        <v>16826200</v>
      </c>
    </row>
    <row r="129" spans="1:6" ht="14.25" customHeight="1">
      <c r="A129" s="16" t="s">
        <v>54</v>
      </c>
      <c r="B129" s="4" t="s">
        <v>82</v>
      </c>
      <c r="C129" s="4" t="s">
        <v>27</v>
      </c>
      <c r="D129" s="4" t="s">
        <v>139</v>
      </c>
      <c r="E129" s="4"/>
      <c r="F129" s="13">
        <f>F131</f>
        <v>22500</v>
      </c>
    </row>
    <row r="130" spans="1:6" ht="38.25" customHeight="1">
      <c r="A130" s="16" t="s">
        <v>103</v>
      </c>
      <c r="B130" s="4" t="s">
        <v>82</v>
      </c>
      <c r="C130" s="4" t="s">
        <v>27</v>
      </c>
      <c r="D130" s="4" t="s">
        <v>243</v>
      </c>
      <c r="E130" s="4"/>
      <c r="F130" s="13">
        <f>F131</f>
        <v>22500</v>
      </c>
    </row>
    <row r="131" spans="1:6" ht="26.25" customHeight="1">
      <c r="A131" s="16" t="s">
        <v>141</v>
      </c>
      <c r="B131" s="4" t="s">
        <v>82</v>
      </c>
      <c r="C131" s="4" t="s">
        <v>27</v>
      </c>
      <c r="D131" s="4" t="s">
        <v>243</v>
      </c>
      <c r="E131" s="4" t="s">
        <v>55</v>
      </c>
      <c r="F131" s="13">
        <v>22500</v>
      </c>
    </row>
    <row r="132" spans="1:6" ht="13.5">
      <c r="A132" s="16" t="s">
        <v>56</v>
      </c>
      <c r="B132" s="4" t="s">
        <v>82</v>
      </c>
      <c r="C132" s="4" t="s">
        <v>27</v>
      </c>
      <c r="D132" s="4" t="s">
        <v>244</v>
      </c>
      <c r="E132" s="4"/>
      <c r="F132" s="13">
        <f>F133</f>
        <v>16803700</v>
      </c>
    </row>
    <row r="133" spans="1:6" ht="13.5">
      <c r="A133" s="25" t="s">
        <v>101</v>
      </c>
      <c r="B133" s="4" t="s">
        <v>82</v>
      </c>
      <c r="C133" s="4" t="s">
        <v>27</v>
      </c>
      <c r="D133" s="4" t="s">
        <v>244</v>
      </c>
      <c r="E133" s="4" t="s">
        <v>55</v>
      </c>
      <c r="F133" s="13">
        <v>16803700</v>
      </c>
    </row>
    <row r="134" spans="1:6" ht="15" customHeight="1">
      <c r="A134" s="16" t="s">
        <v>54</v>
      </c>
      <c r="B134" s="4" t="s">
        <v>82</v>
      </c>
      <c r="C134" s="4" t="s">
        <v>27</v>
      </c>
      <c r="D134" s="4" t="s">
        <v>102</v>
      </c>
      <c r="E134" s="4"/>
      <c r="F134" s="13">
        <f>F135+F136</f>
        <v>13367950</v>
      </c>
    </row>
    <row r="135" spans="1:6" ht="38.25" customHeight="1">
      <c r="A135" s="16" t="s">
        <v>103</v>
      </c>
      <c r="B135" s="4" t="s">
        <v>82</v>
      </c>
      <c r="C135" s="4" t="s">
        <v>27</v>
      </c>
      <c r="D135" s="4" t="s">
        <v>245</v>
      </c>
      <c r="E135" s="4" t="s">
        <v>55</v>
      </c>
      <c r="F135" s="13">
        <v>21550</v>
      </c>
    </row>
    <row r="136" spans="1:6" ht="63.75">
      <c r="A136" s="28" t="s">
        <v>225</v>
      </c>
      <c r="B136" s="4" t="s">
        <v>82</v>
      </c>
      <c r="C136" s="4" t="s">
        <v>27</v>
      </c>
      <c r="D136" s="4" t="s">
        <v>246</v>
      </c>
      <c r="E136" s="4" t="s">
        <v>55</v>
      </c>
      <c r="F136" s="13">
        <v>13346400</v>
      </c>
    </row>
    <row r="137" spans="1:6" ht="13.5" customHeight="1">
      <c r="A137" s="25" t="s">
        <v>106</v>
      </c>
      <c r="B137" s="4" t="s">
        <v>82</v>
      </c>
      <c r="C137" s="4" t="s">
        <v>27</v>
      </c>
      <c r="D137" s="4" t="s">
        <v>104</v>
      </c>
      <c r="E137" s="4"/>
      <c r="F137" s="13">
        <f>F138</f>
        <v>742600</v>
      </c>
    </row>
    <row r="138" spans="1:6" ht="12" customHeight="1">
      <c r="A138" s="25" t="s">
        <v>107</v>
      </c>
      <c r="B138" s="4" t="s">
        <v>82</v>
      </c>
      <c r="C138" s="4" t="s">
        <v>27</v>
      </c>
      <c r="D138" s="4" t="s">
        <v>105</v>
      </c>
      <c r="E138" s="4"/>
      <c r="F138" s="13">
        <f>F139</f>
        <v>742600</v>
      </c>
    </row>
    <row r="139" spans="1:6" ht="13.5">
      <c r="A139" s="16" t="s">
        <v>56</v>
      </c>
      <c r="B139" s="4" t="s">
        <v>82</v>
      </c>
      <c r="C139" s="4" t="s">
        <v>27</v>
      </c>
      <c r="D139" s="4" t="s">
        <v>105</v>
      </c>
      <c r="E139" s="4" t="s">
        <v>55</v>
      </c>
      <c r="F139" s="13">
        <v>742600</v>
      </c>
    </row>
    <row r="140" spans="1:6" ht="13.5">
      <c r="A140" s="16" t="s">
        <v>110</v>
      </c>
      <c r="B140" s="4" t="s">
        <v>82</v>
      </c>
      <c r="C140" s="4" t="s">
        <v>82</v>
      </c>
      <c r="D140" s="4"/>
      <c r="E140" s="4"/>
      <c r="F140" s="13">
        <f>F141</f>
        <v>370000</v>
      </c>
    </row>
    <row r="141" spans="1:6" ht="13.5" customHeight="1">
      <c r="A141" s="25" t="s">
        <v>111</v>
      </c>
      <c r="B141" s="4" t="s">
        <v>82</v>
      </c>
      <c r="C141" s="4" t="s">
        <v>82</v>
      </c>
      <c r="D141" s="4" t="s">
        <v>108</v>
      </c>
      <c r="E141" s="4"/>
      <c r="F141" s="13">
        <f>F142</f>
        <v>370000</v>
      </c>
    </row>
    <row r="142" spans="1:6" ht="14.25" customHeight="1">
      <c r="A142" s="16" t="s">
        <v>54</v>
      </c>
      <c r="B142" s="4" t="s">
        <v>82</v>
      </c>
      <c r="C142" s="4" t="s">
        <v>82</v>
      </c>
      <c r="D142" s="4" t="s">
        <v>109</v>
      </c>
      <c r="E142" s="4"/>
      <c r="F142" s="13">
        <f>F143</f>
        <v>370000</v>
      </c>
    </row>
    <row r="143" spans="1:6" ht="13.5">
      <c r="A143" s="16" t="s">
        <v>56</v>
      </c>
      <c r="B143" s="4" t="s">
        <v>82</v>
      </c>
      <c r="C143" s="4" t="s">
        <v>82</v>
      </c>
      <c r="D143" s="4" t="s">
        <v>109</v>
      </c>
      <c r="E143" s="4" t="s">
        <v>55</v>
      </c>
      <c r="F143" s="13">
        <v>370000</v>
      </c>
    </row>
    <row r="144" spans="1:6" ht="13.5">
      <c r="A144" s="16" t="s">
        <v>112</v>
      </c>
      <c r="B144" s="4" t="s">
        <v>82</v>
      </c>
      <c r="C144" s="4" t="s">
        <v>42</v>
      </c>
      <c r="D144" s="4"/>
      <c r="E144" s="4"/>
      <c r="F144" s="13">
        <f>F145+F148</f>
        <v>6820000</v>
      </c>
    </row>
    <row r="145" spans="1:6" ht="25.5">
      <c r="A145" s="12" t="s">
        <v>28</v>
      </c>
      <c r="B145" s="4" t="s">
        <v>82</v>
      </c>
      <c r="C145" s="4" t="s">
        <v>42</v>
      </c>
      <c r="D145" s="4" t="s">
        <v>35</v>
      </c>
      <c r="E145" s="4"/>
      <c r="F145" s="13">
        <f>F146</f>
        <v>2050000</v>
      </c>
    </row>
    <row r="146" spans="1:6" ht="13.5">
      <c r="A146" s="12" t="s">
        <v>10</v>
      </c>
      <c r="B146" s="4" t="s">
        <v>82</v>
      </c>
      <c r="C146" s="4" t="s">
        <v>42</v>
      </c>
      <c r="D146" s="4" t="s">
        <v>36</v>
      </c>
      <c r="E146" s="4"/>
      <c r="F146" s="13">
        <f>F147</f>
        <v>2050000</v>
      </c>
    </row>
    <row r="147" spans="1:6" ht="13.5" customHeight="1">
      <c r="A147" s="12" t="s">
        <v>12</v>
      </c>
      <c r="B147" s="4" t="s">
        <v>82</v>
      </c>
      <c r="C147" s="4" t="s">
        <v>42</v>
      </c>
      <c r="D147" s="4" t="s">
        <v>36</v>
      </c>
      <c r="E147" s="4" t="s">
        <v>11</v>
      </c>
      <c r="F147" s="13">
        <f>2150000-100000</f>
        <v>2050000</v>
      </c>
    </row>
    <row r="148" spans="1:6" ht="51" customHeight="1">
      <c r="A148" s="25" t="s">
        <v>115</v>
      </c>
      <c r="B148" s="4" t="s">
        <v>82</v>
      </c>
      <c r="C148" s="4" t="s">
        <v>42</v>
      </c>
      <c r="D148" s="4" t="s">
        <v>113</v>
      </c>
      <c r="E148" s="4"/>
      <c r="F148" s="13">
        <f>F149</f>
        <v>4770000</v>
      </c>
    </row>
    <row r="149" spans="1:6" ht="15.75" customHeight="1">
      <c r="A149" s="16" t="s">
        <v>54</v>
      </c>
      <c r="B149" s="4" t="s">
        <v>82</v>
      </c>
      <c r="C149" s="4" t="s">
        <v>42</v>
      </c>
      <c r="D149" s="4" t="s">
        <v>114</v>
      </c>
      <c r="E149" s="4"/>
      <c r="F149" s="13">
        <f>F150</f>
        <v>4770000</v>
      </c>
    </row>
    <row r="150" spans="1:6" ht="13.5">
      <c r="A150" s="16" t="s">
        <v>56</v>
      </c>
      <c r="B150" s="4" t="s">
        <v>82</v>
      </c>
      <c r="C150" s="4" t="s">
        <v>42</v>
      </c>
      <c r="D150" s="4" t="s">
        <v>114</v>
      </c>
      <c r="E150" s="4" t="s">
        <v>55</v>
      </c>
      <c r="F150" s="13">
        <f>4370000+400000</f>
        <v>4770000</v>
      </c>
    </row>
    <row r="151" spans="1:6" s="8" customFormat="1" ht="15.75" customHeight="1">
      <c r="A151" s="29" t="s">
        <v>129</v>
      </c>
      <c r="B151" s="3" t="s">
        <v>43</v>
      </c>
      <c r="C151" s="3"/>
      <c r="D151" s="3"/>
      <c r="E151" s="3"/>
      <c r="F151" s="23">
        <f>F152+F170</f>
        <v>10781300</v>
      </c>
    </row>
    <row r="152" spans="1:6" ht="13.5">
      <c r="A152" s="27" t="s">
        <v>128</v>
      </c>
      <c r="B152" s="4" t="s">
        <v>43</v>
      </c>
      <c r="C152" s="4" t="s">
        <v>8</v>
      </c>
      <c r="D152" s="4"/>
      <c r="E152" s="4"/>
      <c r="F152" s="13">
        <f>F153+F156+F159+F163</f>
        <v>9428900</v>
      </c>
    </row>
    <row r="153" spans="1:6" ht="25.5">
      <c r="A153" s="25" t="s">
        <v>130</v>
      </c>
      <c r="B153" s="4" t="s">
        <v>43</v>
      </c>
      <c r="C153" s="4" t="s">
        <v>8</v>
      </c>
      <c r="D153" s="4" t="s">
        <v>122</v>
      </c>
      <c r="E153" s="4"/>
      <c r="F153" s="13">
        <f>F154</f>
        <v>5900000</v>
      </c>
    </row>
    <row r="154" spans="1:6" ht="15" customHeight="1">
      <c r="A154" s="16" t="s">
        <v>54</v>
      </c>
      <c r="B154" s="4" t="s">
        <v>43</v>
      </c>
      <c r="C154" s="4" t="s">
        <v>8</v>
      </c>
      <c r="D154" s="4" t="s">
        <v>123</v>
      </c>
      <c r="E154" s="4"/>
      <c r="F154" s="13">
        <f>F155</f>
        <v>5900000</v>
      </c>
    </row>
    <row r="155" spans="1:6" ht="13.5">
      <c r="A155" s="16" t="s">
        <v>56</v>
      </c>
      <c r="B155" s="4" t="s">
        <v>43</v>
      </c>
      <c r="C155" s="4" t="s">
        <v>8</v>
      </c>
      <c r="D155" s="4" t="s">
        <v>123</v>
      </c>
      <c r="E155" s="4" t="s">
        <v>55</v>
      </c>
      <c r="F155" s="13">
        <v>5900000</v>
      </c>
    </row>
    <row r="156" spans="1:6" ht="13.5">
      <c r="A156" s="25" t="s">
        <v>131</v>
      </c>
      <c r="B156" s="4" t="s">
        <v>43</v>
      </c>
      <c r="C156" s="4" t="s">
        <v>8</v>
      </c>
      <c r="D156" s="4" t="s">
        <v>124</v>
      </c>
      <c r="E156" s="4"/>
      <c r="F156" s="13">
        <f>F157</f>
        <v>1640000</v>
      </c>
    </row>
    <row r="157" spans="1:6" ht="15.75" customHeight="1">
      <c r="A157" s="16" t="s">
        <v>54</v>
      </c>
      <c r="B157" s="4" t="s">
        <v>43</v>
      </c>
      <c r="C157" s="4" t="s">
        <v>8</v>
      </c>
      <c r="D157" s="4" t="s">
        <v>125</v>
      </c>
      <c r="E157" s="4"/>
      <c r="F157" s="13">
        <f>F158</f>
        <v>1640000</v>
      </c>
    </row>
    <row r="158" spans="1:6" ht="13.5">
      <c r="A158" s="16" t="s">
        <v>56</v>
      </c>
      <c r="B158" s="4" t="s">
        <v>43</v>
      </c>
      <c r="C158" s="4" t="s">
        <v>8</v>
      </c>
      <c r="D158" s="4" t="s">
        <v>125</v>
      </c>
      <c r="E158" s="4" t="s">
        <v>55</v>
      </c>
      <c r="F158" s="13">
        <v>1640000</v>
      </c>
    </row>
    <row r="159" spans="1:6" ht="13.5">
      <c r="A159" s="27" t="s">
        <v>132</v>
      </c>
      <c r="B159" s="4" t="s">
        <v>43</v>
      </c>
      <c r="C159" s="4" t="s">
        <v>8</v>
      </c>
      <c r="D159" s="4" t="s">
        <v>126</v>
      </c>
      <c r="E159" s="4"/>
      <c r="F159" s="13">
        <f>F160</f>
        <v>1560500</v>
      </c>
    </row>
    <row r="160" spans="1:6" ht="15.75" customHeight="1">
      <c r="A160" s="16" t="s">
        <v>54</v>
      </c>
      <c r="B160" s="4" t="s">
        <v>43</v>
      </c>
      <c r="C160" s="4" t="s">
        <v>8</v>
      </c>
      <c r="D160" s="4" t="s">
        <v>127</v>
      </c>
      <c r="E160" s="4"/>
      <c r="F160" s="13">
        <f>F161+F162</f>
        <v>1560500</v>
      </c>
    </row>
    <row r="161" spans="1:6" ht="13.5">
      <c r="A161" s="16" t="s">
        <v>56</v>
      </c>
      <c r="B161" s="4" t="s">
        <v>43</v>
      </c>
      <c r="C161" s="4" t="s">
        <v>8</v>
      </c>
      <c r="D161" s="4" t="s">
        <v>127</v>
      </c>
      <c r="E161" s="4" t="s">
        <v>55</v>
      </c>
      <c r="F161" s="13">
        <v>1390000</v>
      </c>
    </row>
    <row r="162" spans="1:6" ht="38.25" customHeight="1">
      <c r="A162" s="16" t="s">
        <v>103</v>
      </c>
      <c r="B162" s="4" t="s">
        <v>43</v>
      </c>
      <c r="C162" s="4" t="s">
        <v>8</v>
      </c>
      <c r="D162" s="4" t="s">
        <v>247</v>
      </c>
      <c r="E162" s="4" t="s">
        <v>55</v>
      </c>
      <c r="F162" s="13">
        <v>170500</v>
      </c>
    </row>
    <row r="163" spans="1:6" ht="25.5">
      <c r="A163" s="25" t="s">
        <v>135</v>
      </c>
      <c r="B163" s="4" t="s">
        <v>43</v>
      </c>
      <c r="C163" s="4" t="s">
        <v>8</v>
      </c>
      <c r="D163" s="4" t="s">
        <v>133</v>
      </c>
      <c r="E163" s="4"/>
      <c r="F163" s="13">
        <f>F166+F168+F164</f>
        <v>328400</v>
      </c>
    </row>
    <row r="164" spans="1:6" ht="13.5">
      <c r="A164" s="16" t="s">
        <v>302</v>
      </c>
      <c r="B164" s="4" t="s">
        <v>43</v>
      </c>
      <c r="C164" s="4" t="s">
        <v>8</v>
      </c>
      <c r="D164" s="4" t="s">
        <v>301</v>
      </c>
      <c r="E164" s="4"/>
      <c r="F164" s="13">
        <f>F165</f>
        <v>4900</v>
      </c>
    </row>
    <row r="165" spans="1:6" ht="13.5">
      <c r="A165" s="16" t="s">
        <v>56</v>
      </c>
      <c r="B165" s="4" t="s">
        <v>43</v>
      </c>
      <c r="C165" s="4" t="s">
        <v>8</v>
      </c>
      <c r="D165" s="4" t="s">
        <v>301</v>
      </c>
      <c r="E165" s="4" t="s">
        <v>55</v>
      </c>
      <c r="F165" s="13">
        <v>4900</v>
      </c>
    </row>
    <row r="166" spans="1:6" ht="25.5">
      <c r="A166" s="16" t="s">
        <v>300</v>
      </c>
      <c r="B166" s="4" t="s">
        <v>43</v>
      </c>
      <c r="C166" s="4" t="s">
        <v>8</v>
      </c>
      <c r="D166" s="4" t="s">
        <v>248</v>
      </c>
      <c r="E166" s="4"/>
      <c r="F166" s="13">
        <f>F167</f>
        <v>3500</v>
      </c>
    </row>
    <row r="167" spans="1:6" ht="13.5">
      <c r="A167" s="16" t="s">
        <v>56</v>
      </c>
      <c r="B167" s="4" t="s">
        <v>43</v>
      </c>
      <c r="C167" s="4" t="s">
        <v>8</v>
      </c>
      <c r="D167" s="4" t="s">
        <v>248</v>
      </c>
      <c r="E167" s="4" t="s">
        <v>55</v>
      </c>
      <c r="F167" s="13">
        <v>3500</v>
      </c>
    </row>
    <row r="168" spans="1:6" ht="25.5">
      <c r="A168" s="16" t="s">
        <v>136</v>
      </c>
      <c r="B168" s="4" t="s">
        <v>43</v>
      </c>
      <c r="C168" s="4" t="s">
        <v>8</v>
      </c>
      <c r="D168" s="4" t="s">
        <v>134</v>
      </c>
      <c r="E168" s="4"/>
      <c r="F168" s="13">
        <f>F169</f>
        <v>320000</v>
      </c>
    </row>
    <row r="169" spans="1:6" ht="13.5">
      <c r="A169" s="16" t="s">
        <v>56</v>
      </c>
      <c r="B169" s="4" t="s">
        <v>43</v>
      </c>
      <c r="C169" s="4" t="s">
        <v>8</v>
      </c>
      <c r="D169" s="4" t="s">
        <v>134</v>
      </c>
      <c r="E169" s="4" t="s">
        <v>55</v>
      </c>
      <c r="F169" s="13">
        <v>320000</v>
      </c>
    </row>
    <row r="170" spans="1:6" ht="25.5">
      <c r="A170" s="16" t="s">
        <v>137</v>
      </c>
      <c r="B170" s="4" t="s">
        <v>43</v>
      </c>
      <c r="C170" s="4" t="s">
        <v>40</v>
      </c>
      <c r="D170" s="4"/>
      <c r="E170" s="4"/>
      <c r="F170" s="13">
        <f>F171+F174</f>
        <v>1352400</v>
      </c>
    </row>
    <row r="171" spans="1:6" ht="38.25" customHeight="1">
      <c r="A171" s="12" t="s">
        <v>28</v>
      </c>
      <c r="B171" s="4" t="s">
        <v>43</v>
      </c>
      <c r="C171" s="4" t="s">
        <v>40</v>
      </c>
      <c r="D171" s="4" t="s">
        <v>35</v>
      </c>
      <c r="E171" s="4"/>
      <c r="F171" s="13">
        <f>F172</f>
        <v>950000</v>
      </c>
    </row>
    <row r="172" spans="1:6" ht="13.5">
      <c r="A172" s="12" t="s">
        <v>10</v>
      </c>
      <c r="B172" s="4" t="s">
        <v>43</v>
      </c>
      <c r="C172" s="4" t="s">
        <v>40</v>
      </c>
      <c r="D172" s="4" t="s">
        <v>36</v>
      </c>
      <c r="E172" s="4"/>
      <c r="F172" s="13">
        <f>F173</f>
        <v>950000</v>
      </c>
    </row>
    <row r="173" spans="1:6" ht="14.25" customHeight="1">
      <c r="A173" s="12" t="s">
        <v>12</v>
      </c>
      <c r="B173" s="4" t="s">
        <v>43</v>
      </c>
      <c r="C173" s="4" t="s">
        <v>40</v>
      </c>
      <c r="D173" s="4" t="s">
        <v>36</v>
      </c>
      <c r="E173" s="4" t="s">
        <v>11</v>
      </c>
      <c r="F173" s="13">
        <v>950000</v>
      </c>
    </row>
    <row r="174" spans="1:6" ht="50.25" customHeight="1">
      <c r="A174" s="25" t="s">
        <v>115</v>
      </c>
      <c r="B174" s="4" t="s">
        <v>43</v>
      </c>
      <c r="C174" s="4" t="s">
        <v>40</v>
      </c>
      <c r="D174" s="4" t="s">
        <v>113</v>
      </c>
      <c r="E174" s="4"/>
      <c r="F174" s="13">
        <f>F175</f>
        <v>402400</v>
      </c>
    </row>
    <row r="175" spans="1:6" ht="16.5" customHeight="1">
      <c r="A175" s="16" t="s">
        <v>54</v>
      </c>
      <c r="B175" s="4" t="s">
        <v>43</v>
      </c>
      <c r="C175" s="4" t="s">
        <v>40</v>
      </c>
      <c r="D175" s="4" t="s">
        <v>114</v>
      </c>
      <c r="E175" s="4"/>
      <c r="F175" s="13">
        <f>F176</f>
        <v>402400</v>
      </c>
    </row>
    <row r="176" spans="1:6" ht="13.5">
      <c r="A176" s="16" t="s">
        <v>56</v>
      </c>
      <c r="B176" s="4" t="s">
        <v>43</v>
      </c>
      <c r="C176" s="4" t="s">
        <v>40</v>
      </c>
      <c r="D176" s="4" t="s">
        <v>114</v>
      </c>
      <c r="E176" s="4" t="s">
        <v>55</v>
      </c>
      <c r="F176" s="13">
        <v>402400</v>
      </c>
    </row>
    <row r="177" spans="1:6" s="8" customFormat="1" ht="12.75" customHeight="1">
      <c r="A177" s="26" t="s">
        <v>45</v>
      </c>
      <c r="B177" s="3" t="s">
        <v>42</v>
      </c>
      <c r="C177" s="3"/>
      <c r="D177" s="3"/>
      <c r="E177" s="3"/>
      <c r="F177" s="23">
        <f>F178+F190+F199+F192+F182</f>
        <v>62823500</v>
      </c>
    </row>
    <row r="178" spans="1:6" ht="13.5">
      <c r="A178" s="16" t="s">
        <v>216</v>
      </c>
      <c r="B178" s="4" t="s">
        <v>42</v>
      </c>
      <c r="C178" s="4" t="s">
        <v>8</v>
      </c>
      <c r="D178" s="4"/>
      <c r="E178" s="4"/>
      <c r="F178" s="13">
        <f>F179</f>
        <v>40130000</v>
      </c>
    </row>
    <row r="179" spans="1:6" ht="15.75" customHeight="1">
      <c r="A179" s="30" t="s">
        <v>217</v>
      </c>
      <c r="B179" s="4" t="s">
        <v>42</v>
      </c>
      <c r="C179" s="4" t="s">
        <v>8</v>
      </c>
      <c r="D179" s="4" t="s">
        <v>214</v>
      </c>
      <c r="E179" s="4"/>
      <c r="F179" s="13">
        <f>F180</f>
        <v>40130000</v>
      </c>
    </row>
    <row r="180" spans="1:6" ht="16.5" customHeight="1">
      <c r="A180" s="16" t="s">
        <v>54</v>
      </c>
      <c r="B180" s="4" t="s">
        <v>42</v>
      </c>
      <c r="C180" s="4" t="s">
        <v>8</v>
      </c>
      <c r="D180" s="4" t="s">
        <v>215</v>
      </c>
      <c r="E180" s="4"/>
      <c r="F180" s="13">
        <f>F181</f>
        <v>40130000</v>
      </c>
    </row>
    <row r="181" spans="1:6" ht="13.5">
      <c r="A181" s="16" t="s">
        <v>56</v>
      </c>
      <c r="B181" s="4" t="s">
        <v>42</v>
      </c>
      <c r="C181" s="4" t="s">
        <v>8</v>
      </c>
      <c r="D181" s="4" t="s">
        <v>215</v>
      </c>
      <c r="E181" s="4" t="s">
        <v>55</v>
      </c>
      <c r="F181" s="13">
        <f>38100000+2030000</f>
        <v>40130000</v>
      </c>
    </row>
    <row r="182" spans="1:6" ht="15.75" customHeight="1">
      <c r="A182" s="27" t="s">
        <v>220</v>
      </c>
      <c r="B182" s="4" t="s">
        <v>42</v>
      </c>
      <c r="C182" s="4" t="s">
        <v>27</v>
      </c>
      <c r="D182" s="4"/>
      <c r="E182" s="4"/>
      <c r="F182" s="13">
        <f>F185+F187</f>
        <v>2450000</v>
      </c>
    </row>
    <row r="183" spans="1:6" ht="13.5" customHeight="1">
      <c r="A183" s="30" t="s">
        <v>217</v>
      </c>
      <c r="B183" s="4" t="s">
        <v>42</v>
      </c>
      <c r="C183" s="4" t="s">
        <v>27</v>
      </c>
      <c r="D183" s="4" t="s">
        <v>214</v>
      </c>
      <c r="E183" s="4"/>
      <c r="F183" s="13">
        <f>F185</f>
        <v>2100000</v>
      </c>
    </row>
    <row r="184" spans="1:6" ht="13.5">
      <c r="A184" s="16" t="s">
        <v>54</v>
      </c>
      <c r="B184" s="4" t="s">
        <v>42</v>
      </c>
      <c r="C184" s="4" t="s">
        <v>27</v>
      </c>
      <c r="D184" s="4" t="s">
        <v>215</v>
      </c>
      <c r="E184" s="4"/>
      <c r="F184" s="13">
        <f>F185</f>
        <v>2100000</v>
      </c>
    </row>
    <row r="185" spans="1:6" ht="12.75" customHeight="1">
      <c r="A185" s="16" t="s">
        <v>56</v>
      </c>
      <c r="B185" s="4" t="s">
        <v>42</v>
      </c>
      <c r="C185" s="4" t="s">
        <v>27</v>
      </c>
      <c r="D185" s="4" t="s">
        <v>215</v>
      </c>
      <c r="E185" s="4" t="s">
        <v>55</v>
      </c>
      <c r="F185" s="13">
        <f>2250000-150000</f>
        <v>2100000</v>
      </c>
    </row>
    <row r="186" spans="1:6" ht="15" customHeight="1">
      <c r="A186" s="30" t="s">
        <v>219</v>
      </c>
      <c r="B186" s="4" t="s">
        <v>42</v>
      </c>
      <c r="C186" s="4" t="s">
        <v>27</v>
      </c>
      <c r="D186" s="4" t="s">
        <v>218</v>
      </c>
      <c r="E186" s="4"/>
      <c r="F186" s="13">
        <f>F187</f>
        <v>350000</v>
      </c>
    </row>
    <row r="187" spans="1:6" ht="13.5">
      <c r="A187" s="16" t="s">
        <v>56</v>
      </c>
      <c r="B187" s="4" t="s">
        <v>42</v>
      </c>
      <c r="C187" s="4" t="s">
        <v>27</v>
      </c>
      <c r="D187" s="4" t="s">
        <v>249</v>
      </c>
      <c r="E187" s="4" t="s">
        <v>55</v>
      </c>
      <c r="F187" s="13">
        <f>450000-100000</f>
        <v>350000</v>
      </c>
    </row>
    <row r="188" spans="1:6" ht="13.5">
      <c r="A188" s="31" t="s">
        <v>226</v>
      </c>
      <c r="B188" s="4" t="s">
        <v>42</v>
      </c>
      <c r="C188" s="4" t="s">
        <v>26</v>
      </c>
      <c r="D188" s="4"/>
      <c r="E188" s="4"/>
      <c r="F188" s="13">
        <f>F189</f>
        <v>610000</v>
      </c>
    </row>
    <row r="189" spans="1:6" ht="13.5">
      <c r="A189" s="30" t="s">
        <v>217</v>
      </c>
      <c r="B189" s="4" t="s">
        <v>42</v>
      </c>
      <c r="C189" s="4" t="s">
        <v>26</v>
      </c>
      <c r="D189" s="4" t="s">
        <v>214</v>
      </c>
      <c r="E189" s="4"/>
      <c r="F189" s="13">
        <f>F190</f>
        <v>610000</v>
      </c>
    </row>
    <row r="190" spans="1:6" ht="13.5">
      <c r="A190" s="16" t="s">
        <v>54</v>
      </c>
      <c r="B190" s="4" t="s">
        <v>42</v>
      </c>
      <c r="C190" s="4" t="s">
        <v>26</v>
      </c>
      <c r="D190" s="4" t="s">
        <v>215</v>
      </c>
      <c r="E190" s="4"/>
      <c r="F190" s="13">
        <f>F191</f>
        <v>610000</v>
      </c>
    </row>
    <row r="191" spans="1:6" ht="13.5">
      <c r="A191" s="16" t="s">
        <v>56</v>
      </c>
      <c r="B191" s="4" t="s">
        <v>42</v>
      </c>
      <c r="C191" s="4" t="s">
        <v>26</v>
      </c>
      <c r="D191" s="4" t="s">
        <v>215</v>
      </c>
      <c r="E191" s="4" t="s">
        <v>55</v>
      </c>
      <c r="F191" s="13">
        <f>810000-200000</f>
        <v>610000</v>
      </c>
    </row>
    <row r="192" spans="1:6" ht="13.5">
      <c r="A192" s="27" t="s">
        <v>221</v>
      </c>
      <c r="B192" s="4" t="s">
        <v>42</v>
      </c>
      <c r="C192" s="4" t="s">
        <v>29</v>
      </c>
      <c r="D192" s="4"/>
      <c r="E192" s="4"/>
      <c r="F192" s="13">
        <f>F193+F196</f>
        <v>12053500</v>
      </c>
    </row>
    <row r="193" spans="1:6" ht="13.5">
      <c r="A193" s="30" t="s">
        <v>217</v>
      </c>
      <c r="B193" s="4" t="s">
        <v>42</v>
      </c>
      <c r="C193" s="4" t="s">
        <v>29</v>
      </c>
      <c r="D193" s="4" t="s">
        <v>214</v>
      </c>
      <c r="E193" s="4"/>
      <c r="F193" s="13">
        <f>F194</f>
        <v>9200000</v>
      </c>
    </row>
    <row r="194" spans="1:6" ht="13.5">
      <c r="A194" s="16" t="s">
        <v>54</v>
      </c>
      <c r="B194" s="4" t="s">
        <v>42</v>
      </c>
      <c r="C194" s="4" t="s">
        <v>29</v>
      </c>
      <c r="D194" s="4" t="s">
        <v>215</v>
      </c>
      <c r="E194" s="4"/>
      <c r="F194" s="13">
        <f>F195</f>
        <v>9200000</v>
      </c>
    </row>
    <row r="195" spans="1:6" ht="15" customHeight="1">
      <c r="A195" s="16" t="s">
        <v>56</v>
      </c>
      <c r="B195" s="4" t="s">
        <v>42</v>
      </c>
      <c r="C195" s="4" t="s">
        <v>29</v>
      </c>
      <c r="D195" s="4" t="s">
        <v>215</v>
      </c>
      <c r="E195" s="4" t="s">
        <v>55</v>
      </c>
      <c r="F195" s="13">
        <f>9680000-480000</f>
        <v>9200000</v>
      </c>
    </row>
    <row r="196" spans="1:6" ht="13.5" customHeight="1">
      <c r="A196" s="25" t="s">
        <v>106</v>
      </c>
      <c r="B196" s="4" t="s">
        <v>42</v>
      </c>
      <c r="C196" s="4" t="s">
        <v>29</v>
      </c>
      <c r="D196" s="4" t="s">
        <v>104</v>
      </c>
      <c r="E196" s="4"/>
      <c r="F196" s="13">
        <f>F197</f>
        <v>2853500</v>
      </c>
    </row>
    <row r="197" spans="1:6" ht="32.25" customHeight="1">
      <c r="A197" s="16" t="s">
        <v>223</v>
      </c>
      <c r="B197" s="4" t="s">
        <v>42</v>
      </c>
      <c r="C197" s="4" t="s">
        <v>29</v>
      </c>
      <c r="D197" s="4" t="s">
        <v>222</v>
      </c>
      <c r="E197" s="4"/>
      <c r="F197" s="13">
        <f>F198</f>
        <v>2853500</v>
      </c>
    </row>
    <row r="198" spans="1:6" ht="14.25" customHeight="1">
      <c r="A198" s="16" t="s">
        <v>56</v>
      </c>
      <c r="B198" s="4" t="s">
        <v>42</v>
      </c>
      <c r="C198" s="4" t="s">
        <v>29</v>
      </c>
      <c r="D198" s="4" t="s">
        <v>222</v>
      </c>
      <c r="E198" s="4" t="s">
        <v>55</v>
      </c>
      <c r="F198" s="13">
        <v>2853500</v>
      </c>
    </row>
    <row r="199" spans="1:6" ht="13.5">
      <c r="A199" s="16" t="s">
        <v>21</v>
      </c>
      <c r="B199" s="4" t="s">
        <v>42</v>
      </c>
      <c r="C199" s="4" t="s">
        <v>43</v>
      </c>
      <c r="D199" s="4"/>
      <c r="E199" s="4"/>
      <c r="F199" s="13">
        <f>F200+F203</f>
        <v>7580000</v>
      </c>
    </row>
    <row r="200" spans="1:6" ht="15" customHeight="1">
      <c r="A200" s="30" t="s">
        <v>119</v>
      </c>
      <c r="B200" s="4" t="s">
        <v>42</v>
      </c>
      <c r="C200" s="4" t="s">
        <v>43</v>
      </c>
      <c r="D200" s="4" t="s">
        <v>120</v>
      </c>
      <c r="E200" s="4"/>
      <c r="F200" s="13">
        <f>F201</f>
        <v>7080000</v>
      </c>
    </row>
    <row r="201" spans="1:9" ht="16.5" customHeight="1">
      <c r="A201" s="16" t="s">
        <v>54</v>
      </c>
      <c r="B201" s="4" t="s">
        <v>42</v>
      </c>
      <c r="C201" s="4" t="s">
        <v>43</v>
      </c>
      <c r="D201" s="4" t="s">
        <v>121</v>
      </c>
      <c r="E201" s="4"/>
      <c r="F201" s="13">
        <f>F202</f>
        <v>7080000</v>
      </c>
      <c r="G201" s="10" t="e">
        <f>#REF!+G202</f>
        <v>#REF!</v>
      </c>
      <c r="H201" s="10">
        <f>F202+H202</f>
        <v>23080000</v>
      </c>
      <c r="I201" s="10" t="e">
        <f>#REF!+I202</f>
        <v>#REF!</v>
      </c>
    </row>
    <row r="202" spans="1:9" ht="13.5">
      <c r="A202" s="16" t="s">
        <v>56</v>
      </c>
      <c r="B202" s="4" t="s">
        <v>42</v>
      </c>
      <c r="C202" s="4" t="s">
        <v>43</v>
      </c>
      <c r="D202" s="4" t="s">
        <v>121</v>
      </c>
      <c r="E202" s="4" t="s">
        <v>55</v>
      </c>
      <c r="F202" s="13">
        <f>11850000+7080000-11850000</f>
        <v>7080000</v>
      </c>
      <c r="G202" s="11">
        <v>14700000</v>
      </c>
      <c r="H202" s="11">
        <v>16000000</v>
      </c>
      <c r="I202" s="11">
        <v>17570000</v>
      </c>
    </row>
    <row r="203" spans="1:6" ht="25.5">
      <c r="A203" s="12" t="s">
        <v>22</v>
      </c>
      <c r="B203" s="4" t="s">
        <v>42</v>
      </c>
      <c r="C203" s="4" t="s">
        <v>43</v>
      </c>
      <c r="D203" s="4" t="s">
        <v>44</v>
      </c>
      <c r="E203" s="4"/>
      <c r="F203" s="13">
        <f>F204</f>
        <v>500000</v>
      </c>
    </row>
    <row r="204" spans="1:6" ht="15" customHeight="1">
      <c r="A204" s="12" t="s">
        <v>12</v>
      </c>
      <c r="B204" s="4" t="s">
        <v>42</v>
      </c>
      <c r="C204" s="4" t="s">
        <v>43</v>
      </c>
      <c r="D204" s="4" t="s">
        <v>44</v>
      </c>
      <c r="E204" s="4" t="s">
        <v>11</v>
      </c>
      <c r="F204" s="13">
        <v>500000</v>
      </c>
    </row>
    <row r="205" spans="1:6" s="8" customFormat="1" ht="13.5">
      <c r="A205" s="24" t="s">
        <v>48</v>
      </c>
      <c r="B205" s="3" t="s">
        <v>46</v>
      </c>
      <c r="C205" s="3"/>
      <c r="D205" s="3"/>
      <c r="E205" s="3"/>
      <c r="F205" s="23">
        <f>F206+F210+F214+F252+F263</f>
        <v>133197200</v>
      </c>
    </row>
    <row r="206" spans="1:6" ht="13.5">
      <c r="A206" s="16" t="s">
        <v>144</v>
      </c>
      <c r="B206" s="4" t="s">
        <v>46</v>
      </c>
      <c r="C206" s="4" t="s">
        <v>8</v>
      </c>
      <c r="D206" s="4"/>
      <c r="E206" s="4"/>
      <c r="F206" s="13">
        <f>F207</f>
        <v>642000</v>
      </c>
    </row>
    <row r="207" spans="1:6" ht="13.5">
      <c r="A207" s="27" t="s">
        <v>145</v>
      </c>
      <c r="B207" s="4" t="s">
        <v>46</v>
      </c>
      <c r="C207" s="4" t="s">
        <v>8</v>
      </c>
      <c r="D207" s="4" t="s">
        <v>142</v>
      </c>
      <c r="E207" s="4"/>
      <c r="F207" s="13">
        <f>F208</f>
        <v>642000</v>
      </c>
    </row>
    <row r="208" spans="1:6" ht="25.5">
      <c r="A208" s="16" t="s">
        <v>146</v>
      </c>
      <c r="B208" s="4" t="s">
        <v>46</v>
      </c>
      <c r="C208" s="4" t="s">
        <v>8</v>
      </c>
      <c r="D208" s="4" t="s">
        <v>143</v>
      </c>
      <c r="E208" s="4"/>
      <c r="F208" s="13">
        <f>F209</f>
        <v>642000</v>
      </c>
    </row>
    <row r="209" spans="1:6" ht="13.5">
      <c r="A209" s="16" t="s">
        <v>117</v>
      </c>
      <c r="B209" s="4" t="s">
        <v>46</v>
      </c>
      <c r="C209" s="4" t="s">
        <v>8</v>
      </c>
      <c r="D209" s="4" t="s">
        <v>143</v>
      </c>
      <c r="E209" s="4" t="s">
        <v>116</v>
      </c>
      <c r="F209" s="13">
        <v>642000</v>
      </c>
    </row>
    <row r="210" spans="1:6" ht="13.5">
      <c r="A210" s="16" t="s">
        <v>147</v>
      </c>
      <c r="B210" s="4" t="s">
        <v>46</v>
      </c>
      <c r="C210" s="4" t="s">
        <v>27</v>
      </c>
      <c r="D210" s="4"/>
      <c r="E210" s="4"/>
      <c r="F210" s="13">
        <f>F211</f>
        <v>6582500</v>
      </c>
    </row>
    <row r="211" spans="1:6" ht="15.75" customHeight="1">
      <c r="A211" s="25" t="s">
        <v>148</v>
      </c>
      <c r="B211" s="4" t="s">
        <v>46</v>
      </c>
      <c r="C211" s="4" t="s">
        <v>27</v>
      </c>
      <c r="D211" s="4" t="s">
        <v>252</v>
      </c>
      <c r="E211" s="4"/>
      <c r="F211" s="13">
        <f>F212</f>
        <v>6582500</v>
      </c>
    </row>
    <row r="212" spans="1:6" ht="25.5" customHeight="1">
      <c r="A212" s="16" t="s">
        <v>149</v>
      </c>
      <c r="B212" s="4" t="s">
        <v>46</v>
      </c>
      <c r="C212" s="4" t="s">
        <v>27</v>
      </c>
      <c r="D212" s="4" t="s">
        <v>251</v>
      </c>
      <c r="E212" s="4"/>
      <c r="F212" s="13">
        <f>F213</f>
        <v>6582500</v>
      </c>
    </row>
    <row r="213" spans="1:6" ht="13.5">
      <c r="A213" s="16" t="s">
        <v>56</v>
      </c>
      <c r="B213" s="4" t="s">
        <v>46</v>
      </c>
      <c r="C213" s="4" t="s">
        <v>27</v>
      </c>
      <c r="D213" s="4" t="s">
        <v>250</v>
      </c>
      <c r="E213" s="4" t="s">
        <v>55</v>
      </c>
      <c r="F213" s="13">
        <v>6582500</v>
      </c>
    </row>
    <row r="214" spans="1:6" ht="13.5">
      <c r="A214" s="16" t="s">
        <v>23</v>
      </c>
      <c r="B214" s="4" t="s">
        <v>46</v>
      </c>
      <c r="C214" s="4" t="s">
        <v>26</v>
      </c>
      <c r="D214" s="4"/>
      <c r="E214" s="4"/>
      <c r="F214" s="13">
        <f>F215</f>
        <v>103742200</v>
      </c>
    </row>
    <row r="215" spans="1:6" ht="13.5">
      <c r="A215" s="27" t="s">
        <v>153</v>
      </c>
      <c r="B215" s="4" t="s">
        <v>46</v>
      </c>
      <c r="C215" s="4" t="s">
        <v>26</v>
      </c>
      <c r="D215" s="4" t="s">
        <v>150</v>
      </c>
      <c r="E215" s="4"/>
      <c r="F215" s="13">
        <f>F216+F218+F220+F230+F233+F235+F237+F239</f>
        <v>103742200</v>
      </c>
    </row>
    <row r="216" spans="1:6" ht="37.5" customHeight="1">
      <c r="A216" s="16" t="s">
        <v>159</v>
      </c>
      <c r="B216" s="4" t="s">
        <v>46</v>
      </c>
      <c r="C216" s="4" t="s">
        <v>26</v>
      </c>
      <c r="D216" s="4" t="s">
        <v>154</v>
      </c>
      <c r="E216" s="4"/>
      <c r="F216" s="13">
        <f>F217</f>
        <v>440100</v>
      </c>
    </row>
    <row r="217" spans="1:6" ht="13.5">
      <c r="A217" s="16" t="s">
        <v>117</v>
      </c>
      <c r="B217" s="4" t="s">
        <v>46</v>
      </c>
      <c r="C217" s="4" t="s">
        <v>26</v>
      </c>
      <c r="D217" s="4" t="s">
        <v>154</v>
      </c>
      <c r="E217" s="4" t="s">
        <v>116</v>
      </c>
      <c r="F217" s="13">
        <v>440100</v>
      </c>
    </row>
    <row r="218" spans="1:6" ht="26.25" customHeight="1">
      <c r="A218" s="16" t="s">
        <v>160</v>
      </c>
      <c r="B218" s="4" t="s">
        <v>46</v>
      </c>
      <c r="C218" s="4" t="s">
        <v>26</v>
      </c>
      <c r="D218" s="4" t="s">
        <v>155</v>
      </c>
      <c r="E218" s="4"/>
      <c r="F218" s="13">
        <f>F219</f>
        <v>1630800</v>
      </c>
    </row>
    <row r="219" spans="1:6" ht="13.5">
      <c r="A219" s="16" t="s">
        <v>117</v>
      </c>
      <c r="B219" s="4" t="s">
        <v>46</v>
      </c>
      <c r="C219" s="4" t="s">
        <v>26</v>
      </c>
      <c r="D219" s="4" t="s">
        <v>155</v>
      </c>
      <c r="E219" s="4" t="s">
        <v>116</v>
      </c>
      <c r="F219" s="13">
        <v>1630800</v>
      </c>
    </row>
    <row r="220" spans="1:6" ht="14.25" customHeight="1">
      <c r="A220" s="32" t="s">
        <v>176</v>
      </c>
      <c r="B220" s="4" t="s">
        <v>46</v>
      </c>
      <c r="C220" s="4" t="s">
        <v>26</v>
      </c>
      <c r="D220" s="4" t="s">
        <v>255</v>
      </c>
      <c r="E220" s="4"/>
      <c r="F220" s="13">
        <f>F221+F223+F225+F227</f>
        <v>18355900</v>
      </c>
    </row>
    <row r="221" spans="1:6" ht="38.25">
      <c r="A221" s="33" t="s">
        <v>253</v>
      </c>
      <c r="B221" s="4" t="s">
        <v>46</v>
      </c>
      <c r="C221" s="4" t="s">
        <v>26</v>
      </c>
      <c r="D221" s="4" t="s">
        <v>256</v>
      </c>
      <c r="E221" s="4"/>
      <c r="F221" s="13">
        <f>F222</f>
        <v>6544000</v>
      </c>
    </row>
    <row r="222" spans="1:6" ht="15" customHeight="1">
      <c r="A222" s="16" t="s">
        <v>117</v>
      </c>
      <c r="B222" s="4" t="s">
        <v>46</v>
      </c>
      <c r="C222" s="4" t="s">
        <v>26</v>
      </c>
      <c r="D222" s="4" t="s">
        <v>256</v>
      </c>
      <c r="E222" s="4" t="s">
        <v>116</v>
      </c>
      <c r="F222" s="13">
        <v>6544000</v>
      </c>
    </row>
    <row r="223" spans="1:6" ht="38.25">
      <c r="A223" s="33" t="s">
        <v>254</v>
      </c>
      <c r="B223" s="4" t="s">
        <v>46</v>
      </c>
      <c r="C223" s="4" t="s">
        <v>26</v>
      </c>
      <c r="D223" s="4" t="s">
        <v>257</v>
      </c>
      <c r="E223" s="4"/>
      <c r="F223" s="13">
        <f>F224</f>
        <v>9816200</v>
      </c>
    </row>
    <row r="224" spans="1:6" ht="15.75" customHeight="1">
      <c r="A224" s="16" t="s">
        <v>117</v>
      </c>
      <c r="B224" s="4" t="s">
        <v>46</v>
      </c>
      <c r="C224" s="4" t="s">
        <v>26</v>
      </c>
      <c r="D224" s="4" t="s">
        <v>257</v>
      </c>
      <c r="E224" s="4" t="s">
        <v>116</v>
      </c>
      <c r="F224" s="13">
        <v>9816200</v>
      </c>
    </row>
    <row r="225" spans="1:6" ht="25.5">
      <c r="A225" s="16" t="s">
        <v>151</v>
      </c>
      <c r="B225" s="4" t="s">
        <v>46</v>
      </c>
      <c r="C225" s="4" t="s">
        <v>26</v>
      </c>
      <c r="D225" s="4" t="s">
        <v>258</v>
      </c>
      <c r="E225" s="4"/>
      <c r="F225" s="13">
        <f>F226</f>
        <v>533300</v>
      </c>
    </row>
    <row r="226" spans="1:6" ht="13.5">
      <c r="A226" s="16" t="s">
        <v>117</v>
      </c>
      <c r="B226" s="4" t="s">
        <v>46</v>
      </c>
      <c r="C226" s="4" t="s">
        <v>26</v>
      </c>
      <c r="D226" s="4" t="s">
        <v>258</v>
      </c>
      <c r="E226" s="4" t="s">
        <v>116</v>
      </c>
      <c r="F226" s="13">
        <v>533300</v>
      </c>
    </row>
    <row r="227" spans="1:6" ht="25.5">
      <c r="A227" s="16" t="s">
        <v>152</v>
      </c>
      <c r="B227" s="4" t="s">
        <v>46</v>
      </c>
      <c r="C227" s="4" t="s">
        <v>26</v>
      </c>
      <c r="D227" s="4" t="s">
        <v>259</v>
      </c>
      <c r="E227" s="4"/>
      <c r="F227" s="13">
        <f>F228</f>
        <v>1462400</v>
      </c>
    </row>
    <row r="228" spans="1:6" ht="13.5">
      <c r="A228" s="16" t="s">
        <v>117</v>
      </c>
      <c r="B228" s="4" t="s">
        <v>46</v>
      </c>
      <c r="C228" s="4" t="s">
        <v>26</v>
      </c>
      <c r="D228" s="4" t="s">
        <v>259</v>
      </c>
      <c r="E228" s="4" t="s">
        <v>116</v>
      </c>
      <c r="F228" s="13">
        <v>1462400</v>
      </c>
    </row>
    <row r="229" spans="1:6" ht="38.25">
      <c r="A229" s="32" t="s">
        <v>260</v>
      </c>
      <c r="B229" s="4" t="s">
        <v>46</v>
      </c>
      <c r="C229" s="4" t="s">
        <v>26</v>
      </c>
      <c r="D229" s="4" t="s">
        <v>156</v>
      </c>
      <c r="E229" s="4" t="s">
        <v>116</v>
      </c>
      <c r="F229" s="13">
        <v>34186600</v>
      </c>
    </row>
    <row r="230" spans="1:6" ht="38.25">
      <c r="A230" s="39" t="s">
        <v>189</v>
      </c>
      <c r="B230" s="4" t="s">
        <v>46</v>
      </c>
      <c r="C230" s="4" t="s">
        <v>26</v>
      </c>
      <c r="D230" s="4" t="s">
        <v>284</v>
      </c>
      <c r="E230" s="4"/>
      <c r="F230" s="13">
        <f>F231</f>
        <v>2055600</v>
      </c>
    </row>
    <row r="231" spans="1:6" ht="38.25">
      <c r="A231" s="33" t="s">
        <v>285</v>
      </c>
      <c r="B231" s="4" t="s">
        <v>46</v>
      </c>
      <c r="C231" s="4" t="s">
        <v>26</v>
      </c>
      <c r="D231" s="4" t="s">
        <v>188</v>
      </c>
      <c r="E231" s="4"/>
      <c r="F231" s="13">
        <f>F232</f>
        <v>2055600</v>
      </c>
    </row>
    <row r="232" spans="1:6" ht="13.5">
      <c r="A232" s="16" t="s">
        <v>117</v>
      </c>
      <c r="B232" s="4" t="s">
        <v>46</v>
      </c>
      <c r="C232" s="4" t="s">
        <v>26</v>
      </c>
      <c r="D232" s="4" t="s">
        <v>188</v>
      </c>
      <c r="E232" s="4" t="s">
        <v>116</v>
      </c>
      <c r="F232" s="13">
        <v>2055600</v>
      </c>
    </row>
    <row r="233" spans="1:6" ht="13.5">
      <c r="A233" s="16" t="s">
        <v>117</v>
      </c>
      <c r="B233" s="4" t="s">
        <v>46</v>
      </c>
      <c r="C233" s="4" t="s">
        <v>26</v>
      </c>
      <c r="D233" s="4" t="s">
        <v>266</v>
      </c>
      <c r="E233" s="4"/>
      <c r="F233" s="13">
        <f>F234</f>
        <v>9900</v>
      </c>
    </row>
    <row r="234" spans="1:6" ht="15" customHeight="1">
      <c r="A234" s="16" t="s">
        <v>161</v>
      </c>
      <c r="B234" s="4" t="s">
        <v>46</v>
      </c>
      <c r="C234" s="4" t="s">
        <v>26</v>
      </c>
      <c r="D234" s="4" t="s">
        <v>266</v>
      </c>
      <c r="E234" s="4" t="s">
        <v>116</v>
      </c>
      <c r="F234" s="13">
        <v>9900</v>
      </c>
    </row>
    <row r="235" spans="1:6" ht="13.5">
      <c r="A235" s="16" t="s">
        <v>117</v>
      </c>
      <c r="B235" s="4" t="s">
        <v>46</v>
      </c>
      <c r="C235" s="4" t="s">
        <v>26</v>
      </c>
      <c r="D235" s="4" t="s">
        <v>157</v>
      </c>
      <c r="E235" s="4"/>
      <c r="F235" s="13">
        <f>F236</f>
        <v>16300000</v>
      </c>
    </row>
    <row r="236" spans="1:6" ht="25.5">
      <c r="A236" s="16" t="s">
        <v>163</v>
      </c>
      <c r="B236" s="4" t="s">
        <v>46</v>
      </c>
      <c r="C236" s="4" t="s">
        <v>26</v>
      </c>
      <c r="D236" s="4" t="s">
        <v>157</v>
      </c>
      <c r="E236" s="4" t="s">
        <v>116</v>
      </c>
      <c r="F236" s="13">
        <v>16300000</v>
      </c>
    </row>
    <row r="237" spans="1:6" ht="13.5">
      <c r="A237" s="16" t="s">
        <v>117</v>
      </c>
      <c r="B237" s="4" t="s">
        <v>46</v>
      </c>
      <c r="C237" s="4" t="s">
        <v>26</v>
      </c>
      <c r="D237" s="4" t="s">
        <v>158</v>
      </c>
      <c r="E237" s="4"/>
      <c r="F237" s="13">
        <f>F238</f>
        <v>11255600</v>
      </c>
    </row>
    <row r="238" spans="1:6" ht="13.5">
      <c r="A238" s="32" t="s">
        <v>261</v>
      </c>
      <c r="B238" s="4" t="s">
        <v>46</v>
      </c>
      <c r="C238" s="4" t="s">
        <v>26</v>
      </c>
      <c r="D238" s="4" t="s">
        <v>158</v>
      </c>
      <c r="E238" s="4" t="s">
        <v>116</v>
      </c>
      <c r="F238" s="13">
        <v>11255600</v>
      </c>
    </row>
    <row r="239" spans="1:6" ht="25.5">
      <c r="A239" s="34" t="s">
        <v>262</v>
      </c>
      <c r="B239" s="4" t="s">
        <v>46</v>
      </c>
      <c r="C239" s="4" t="s">
        <v>26</v>
      </c>
      <c r="D239" s="4" t="s">
        <v>267</v>
      </c>
      <c r="E239" s="4"/>
      <c r="F239" s="13">
        <f>F240+F242+F247</f>
        <v>53694300</v>
      </c>
    </row>
    <row r="240" spans="1:6" ht="12.75" customHeight="1">
      <c r="A240" s="16" t="s">
        <v>117</v>
      </c>
      <c r="B240" s="4" t="s">
        <v>46</v>
      </c>
      <c r="C240" s="4" t="s">
        <v>26</v>
      </c>
      <c r="D240" s="4" t="s">
        <v>268</v>
      </c>
      <c r="E240" s="4"/>
      <c r="F240" s="13">
        <f>F241</f>
        <v>12507300</v>
      </c>
    </row>
    <row r="241" spans="1:6" ht="13.5">
      <c r="A241" s="35" t="s">
        <v>263</v>
      </c>
      <c r="B241" s="4" t="s">
        <v>46</v>
      </c>
      <c r="C241" s="4" t="s">
        <v>26</v>
      </c>
      <c r="D241" s="4" t="s">
        <v>268</v>
      </c>
      <c r="E241" s="4" t="s">
        <v>116</v>
      </c>
      <c r="F241" s="13">
        <v>12507300</v>
      </c>
    </row>
    <row r="242" spans="1:6" ht="24.75" customHeight="1">
      <c r="A242" s="36" t="s">
        <v>264</v>
      </c>
      <c r="B242" s="4" t="s">
        <v>46</v>
      </c>
      <c r="C242" s="4" t="s">
        <v>26</v>
      </c>
      <c r="D242" s="4" t="s">
        <v>269</v>
      </c>
      <c r="E242" s="4"/>
      <c r="F242" s="13">
        <f>F243+F245</f>
        <v>38937700</v>
      </c>
    </row>
    <row r="243" spans="1:6" ht="13.5">
      <c r="A243" s="16" t="s">
        <v>117</v>
      </c>
      <c r="B243" s="4" t="s">
        <v>46</v>
      </c>
      <c r="C243" s="4" t="s">
        <v>26</v>
      </c>
      <c r="D243" s="4" t="s">
        <v>270</v>
      </c>
      <c r="E243" s="4"/>
      <c r="F243" s="13">
        <f>F244</f>
        <v>13628200</v>
      </c>
    </row>
    <row r="244" spans="1:6" ht="27.75" customHeight="1">
      <c r="A244" s="36" t="s">
        <v>265</v>
      </c>
      <c r="B244" s="4" t="s">
        <v>46</v>
      </c>
      <c r="C244" s="4" t="s">
        <v>26</v>
      </c>
      <c r="D244" s="4" t="s">
        <v>270</v>
      </c>
      <c r="E244" s="4" t="s">
        <v>116</v>
      </c>
      <c r="F244" s="13">
        <v>13628200</v>
      </c>
    </row>
    <row r="245" spans="1:6" ht="13.5">
      <c r="A245" s="16" t="s">
        <v>117</v>
      </c>
      <c r="B245" s="4" t="s">
        <v>46</v>
      </c>
      <c r="C245" s="4" t="s">
        <v>26</v>
      </c>
      <c r="D245" s="4" t="s">
        <v>271</v>
      </c>
      <c r="E245" s="4"/>
      <c r="F245" s="13">
        <f>F246</f>
        <v>25309500</v>
      </c>
    </row>
    <row r="246" spans="1:6" ht="25.5">
      <c r="A246" s="16" t="s">
        <v>163</v>
      </c>
      <c r="B246" s="4" t="s">
        <v>46</v>
      </c>
      <c r="C246" s="4" t="s">
        <v>26</v>
      </c>
      <c r="D246" s="4" t="s">
        <v>271</v>
      </c>
      <c r="E246" s="4" t="s">
        <v>116</v>
      </c>
      <c r="F246" s="13">
        <v>25309500</v>
      </c>
    </row>
    <row r="247" spans="1:6" ht="25.5">
      <c r="A247" s="35" t="s">
        <v>162</v>
      </c>
      <c r="B247" s="4" t="s">
        <v>46</v>
      </c>
      <c r="C247" s="4" t="s">
        <v>26</v>
      </c>
      <c r="D247" s="4" t="s">
        <v>274</v>
      </c>
      <c r="E247" s="4"/>
      <c r="F247" s="13">
        <f>F248+F250</f>
        <v>2249300</v>
      </c>
    </row>
    <row r="248" spans="1:6" ht="38.25">
      <c r="A248" s="37" t="s">
        <v>272</v>
      </c>
      <c r="B248" s="4" t="s">
        <v>46</v>
      </c>
      <c r="C248" s="4" t="s">
        <v>26</v>
      </c>
      <c r="D248" s="4" t="s">
        <v>275</v>
      </c>
      <c r="E248" s="4"/>
      <c r="F248" s="13">
        <f>F249</f>
        <v>675000</v>
      </c>
    </row>
    <row r="249" spans="1:6" ht="13.5">
      <c r="A249" s="16" t="s">
        <v>117</v>
      </c>
      <c r="B249" s="4" t="s">
        <v>46</v>
      </c>
      <c r="C249" s="4" t="s">
        <v>26</v>
      </c>
      <c r="D249" s="4" t="s">
        <v>275</v>
      </c>
      <c r="E249" s="4" t="s">
        <v>116</v>
      </c>
      <c r="F249" s="13">
        <v>675000</v>
      </c>
    </row>
    <row r="250" spans="1:6" ht="38.25">
      <c r="A250" s="37" t="s">
        <v>273</v>
      </c>
      <c r="B250" s="4" t="s">
        <v>46</v>
      </c>
      <c r="C250" s="4" t="s">
        <v>26</v>
      </c>
      <c r="D250" s="4" t="s">
        <v>276</v>
      </c>
      <c r="E250" s="4"/>
      <c r="F250" s="13">
        <f>F251</f>
        <v>1574300</v>
      </c>
    </row>
    <row r="251" spans="1:6" ht="13.5">
      <c r="A251" s="16" t="s">
        <v>117</v>
      </c>
      <c r="B251" s="4" t="s">
        <v>46</v>
      </c>
      <c r="C251" s="4" t="s">
        <v>26</v>
      </c>
      <c r="D251" s="4" t="s">
        <v>276</v>
      </c>
      <c r="E251" s="4" t="s">
        <v>116</v>
      </c>
      <c r="F251" s="13">
        <v>1574300</v>
      </c>
    </row>
    <row r="252" spans="1:6" ht="13.5">
      <c r="A252" s="16" t="s">
        <v>118</v>
      </c>
      <c r="B252" s="4" t="s">
        <v>46</v>
      </c>
      <c r="C252" s="4" t="s">
        <v>29</v>
      </c>
      <c r="D252" s="4"/>
      <c r="E252" s="4"/>
      <c r="F252" s="13">
        <f>F253</f>
        <v>11863100</v>
      </c>
    </row>
    <row r="253" spans="1:6" ht="15.75" customHeight="1">
      <c r="A253" s="25" t="s">
        <v>106</v>
      </c>
      <c r="B253" s="4" t="s">
        <v>46</v>
      </c>
      <c r="C253" s="4" t="s">
        <v>29</v>
      </c>
      <c r="D253" s="4" t="s">
        <v>104</v>
      </c>
      <c r="E253" s="4"/>
      <c r="F253" s="13">
        <f>F256+F254</f>
        <v>11863100</v>
      </c>
    </row>
    <row r="254" spans="1:6" ht="54" customHeight="1">
      <c r="A254" s="16" t="s">
        <v>227</v>
      </c>
      <c r="B254" s="4" t="s">
        <v>46</v>
      </c>
      <c r="C254" s="4" t="s">
        <v>29</v>
      </c>
      <c r="D254" s="4" t="s">
        <v>286</v>
      </c>
      <c r="E254" s="4"/>
      <c r="F254" s="13">
        <f>F255</f>
        <v>4462100</v>
      </c>
    </row>
    <row r="255" spans="1:6" ht="15.75" customHeight="1">
      <c r="A255" s="16" t="s">
        <v>117</v>
      </c>
      <c r="B255" s="4" t="s">
        <v>46</v>
      </c>
      <c r="C255" s="4" t="s">
        <v>29</v>
      </c>
      <c r="D255" s="4" t="s">
        <v>286</v>
      </c>
      <c r="E255" s="4" t="s">
        <v>116</v>
      </c>
      <c r="F255" s="13">
        <v>4462100</v>
      </c>
    </row>
    <row r="256" spans="1:6" ht="28.5" customHeight="1">
      <c r="A256" s="16" t="s">
        <v>165</v>
      </c>
      <c r="B256" s="4" t="s">
        <v>46</v>
      </c>
      <c r="C256" s="4" t="s">
        <v>29</v>
      </c>
      <c r="D256" s="4" t="s">
        <v>164</v>
      </c>
      <c r="E256" s="4"/>
      <c r="F256" s="13">
        <f>F257+F259+F261</f>
        <v>7401000</v>
      </c>
    </row>
    <row r="257" spans="1:6" ht="17.25" customHeight="1">
      <c r="A257" s="36" t="s">
        <v>277</v>
      </c>
      <c r="B257" s="4" t="s">
        <v>46</v>
      </c>
      <c r="C257" s="4" t="s">
        <v>29</v>
      </c>
      <c r="D257" s="4" t="s">
        <v>280</v>
      </c>
      <c r="E257" s="4"/>
      <c r="F257" s="13">
        <f>F258</f>
        <v>1184200</v>
      </c>
    </row>
    <row r="258" spans="1:6" ht="13.5" customHeight="1">
      <c r="A258" s="16" t="s">
        <v>117</v>
      </c>
      <c r="B258" s="4" t="s">
        <v>46</v>
      </c>
      <c r="C258" s="4" t="s">
        <v>29</v>
      </c>
      <c r="D258" s="4" t="s">
        <v>280</v>
      </c>
      <c r="E258" s="4" t="s">
        <v>116</v>
      </c>
      <c r="F258" s="13">
        <v>1184200</v>
      </c>
    </row>
    <row r="259" spans="1:6" ht="15" customHeight="1">
      <c r="A259" s="38" t="s">
        <v>278</v>
      </c>
      <c r="B259" s="4" t="s">
        <v>46</v>
      </c>
      <c r="C259" s="4" t="s">
        <v>29</v>
      </c>
      <c r="D259" s="4" t="s">
        <v>281</v>
      </c>
      <c r="E259" s="4"/>
      <c r="F259" s="13">
        <f>F260</f>
        <v>1036200</v>
      </c>
    </row>
    <row r="260" spans="1:6" ht="16.5" customHeight="1">
      <c r="A260" s="16" t="s">
        <v>117</v>
      </c>
      <c r="B260" s="4" t="s">
        <v>46</v>
      </c>
      <c r="C260" s="4" t="s">
        <v>29</v>
      </c>
      <c r="D260" s="4" t="s">
        <v>281</v>
      </c>
      <c r="E260" s="4" t="s">
        <v>116</v>
      </c>
      <c r="F260" s="13">
        <v>1036200</v>
      </c>
    </row>
    <row r="261" spans="1:6" ht="27" customHeight="1">
      <c r="A261" s="36" t="s">
        <v>279</v>
      </c>
      <c r="B261" s="4" t="s">
        <v>46</v>
      </c>
      <c r="C261" s="4" t="s">
        <v>29</v>
      </c>
      <c r="D261" s="4" t="s">
        <v>282</v>
      </c>
      <c r="E261" s="4"/>
      <c r="F261" s="13">
        <f>F262</f>
        <v>5180600</v>
      </c>
    </row>
    <row r="262" spans="1:6" ht="13.5">
      <c r="A262" s="16" t="s">
        <v>117</v>
      </c>
      <c r="B262" s="4" t="s">
        <v>46</v>
      </c>
      <c r="C262" s="4" t="s">
        <v>29</v>
      </c>
      <c r="D262" s="4" t="s">
        <v>282</v>
      </c>
      <c r="E262" s="4" t="s">
        <v>116</v>
      </c>
      <c r="F262" s="13">
        <v>5180600</v>
      </c>
    </row>
    <row r="263" spans="1:6" ht="13.5">
      <c r="A263" s="16" t="s">
        <v>171</v>
      </c>
      <c r="B263" s="4" t="s">
        <v>46</v>
      </c>
      <c r="C263" s="4" t="s">
        <v>40</v>
      </c>
      <c r="D263" s="4"/>
      <c r="E263" s="4"/>
      <c r="F263" s="13">
        <f>F264+F271</f>
        <v>10367400</v>
      </c>
    </row>
    <row r="264" spans="1:6" ht="39.75" customHeight="1">
      <c r="A264" s="12" t="s">
        <v>28</v>
      </c>
      <c r="B264" s="4" t="s">
        <v>46</v>
      </c>
      <c r="C264" s="4" t="s">
        <v>40</v>
      </c>
      <c r="D264" s="4" t="s">
        <v>35</v>
      </c>
      <c r="E264" s="4"/>
      <c r="F264" s="13">
        <f>F265+F267+F269</f>
        <v>8291400</v>
      </c>
    </row>
    <row r="265" spans="1:6" ht="27" customHeight="1">
      <c r="A265" s="16" t="s">
        <v>168</v>
      </c>
      <c r="B265" s="4" t="s">
        <v>46</v>
      </c>
      <c r="C265" s="4" t="s">
        <v>40</v>
      </c>
      <c r="D265" s="4" t="s">
        <v>166</v>
      </c>
      <c r="E265" s="4"/>
      <c r="F265" s="13">
        <f>F266</f>
        <v>6483600</v>
      </c>
    </row>
    <row r="266" spans="1:6" ht="18" customHeight="1">
      <c r="A266" s="12" t="s">
        <v>12</v>
      </c>
      <c r="B266" s="4" t="s">
        <v>46</v>
      </c>
      <c r="C266" s="4" t="s">
        <v>40</v>
      </c>
      <c r="D266" s="4" t="s">
        <v>166</v>
      </c>
      <c r="E266" s="4" t="s">
        <v>11</v>
      </c>
      <c r="F266" s="13">
        <v>6483600</v>
      </c>
    </row>
    <row r="267" spans="1:6" ht="14.25" customHeight="1">
      <c r="A267" s="16" t="s">
        <v>169</v>
      </c>
      <c r="B267" s="4" t="s">
        <v>46</v>
      </c>
      <c r="C267" s="4" t="s">
        <v>40</v>
      </c>
      <c r="D267" s="4" t="s">
        <v>167</v>
      </c>
      <c r="E267" s="4"/>
      <c r="F267" s="13">
        <f>F268</f>
        <v>1293700</v>
      </c>
    </row>
    <row r="268" spans="1:6" ht="16.5" customHeight="1">
      <c r="A268" s="12" t="s">
        <v>12</v>
      </c>
      <c r="B268" s="4" t="s">
        <v>46</v>
      </c>
      <c r="C268" s="4" t="s">
        <v>40</v>
      </c>
      <c r="D268" s="4" t="s">
        <v>167</v>
      </c>
      <c r="E268" s="4" t="s">
        <v>11</v>
      </c>
      <c r="F268" s="13">
        <v>1293700</v>
      </c>
    </row>
    <row r="269" spans="1:6" ht="25.5" customHeight="1">
      <c r="A269" s="16" t="s">
        <v>170</v>
      </c>
      <c r="B269" s="4" t="s">
        <v>46</v>
      </c>
      <c r="C269" s="4" t="s">
        <v>40</v>
      </c>
      <c r="D269" s="4" t="s">
        <v>283</v>
      </c>
      <c r="E269" s="4"/>
      <c r="F269" s="13">
        <f>F270</f>
        <v>514100</v>
      </c>
    </row>
    <row r="270" spans="1:6" ht="16.5" customHeight="1">
      <c r="A270" s="12" t="s">
        <v>12</v>
      </c>
      <c r="B270" s="4" t="s">
        <v>46</v>
      </c>
      <c r="C270" s="4" t="s">
        <v>40</v>
      </c>
      <c r="D270" s="4" t="s">
        <v>283</v>
      </c>
      <c r="E270" s="4" t="s">
        <v>11</v>
      </c>
      <c r="F270" s="13">
        <v>514100</v>
      </c>
    </row>
    <row r="271" spans="1:6" ht="13.5">
      <c r="A271" s="27" t="s">
        <v>49</v>
      </c>
      <c r="B271" s="4" t="s">
        <v>46</v>
      </c>
      <c r="C271" s="4" t="s">
        <v>40</v>
      </c>
      <c r="D271" s="4" t="s">
        <v>47</v>
      </c>
      <c r="E271" s="4"/>
      <c r="F271" s="13">
        <f>F272+F274+F276+F278</f>
        <v>2076000</v>
      </c>
    </row>
    <row r="272" spans="1:6" ht="45" customHeight="1">
      <c r="A272" s="43" t="s">
        <v>298</v>
      </c>
      <c r="B272" s="4" t="s">
        <v>46</v>
      </c>
      <c r="C272" s="4" t="s">
        <v>40</v>
      </c>
      <c r="D272" s="4" t="s">
        <v>172</v>
      </c>
      <c r="E272" s="4"/>
      <c r="F272" s="13">
        <f>F273</f>
        <v>285000</v>
      </c>
    </row>
    <row r="273" spans="1:6" ht="13.5">
      <c r="A273" s="16" t="s">
        <v>176</v>
      </c>
      <c r="B273" s="4" t="s">
        <v>46</v>
      </c>
      <c r="C273" s="4" t="s">
        <v>40</v>
      </c>
      <c r="D273" s="4" t="s">
        <v>172</v>
      </c>
      <c r="E273" s="4" t="s">
        <v>173</v>
      </c>
      <c r="F273" s="13">
        <v>285000</v>
      </c>
    </row>
    <row r="274" spans="1:6" ht="39" customHeight="1">
      <c r="A274" s="43" t="s">
        <v>297</v>
      </c>
      <c r="B274" s="4" t="s">
        <v>46</v>
      </c>
      <c r="C274" s="4" t="s">
        <v>40</v>
      </c>
      <c r="D274" s="4" t="s">
        <v>174</v>
      </c>
      <c r="E274" s="4"/>
      <c r="F274" s="13">
        <f>F275</f>
        <v>205000</v>
      </c>
    </row>
    <row r="275" spans="1:6" ht="13.5">
      <c r="A275" s="16" t="s">
        <v>176</v>
      </c>
      <c r="B275" s="4" t="s">
        <v>46</v>
      </c>
      <c r="C275" s="4" t="s">
        <v>40</v>
      </c>
      <c r="D275" s="4" t="s">
        <v>174</v>
      </c>
      <c r="E275" s="4" t="s">
        <v>173</v>
      </c>
      <c r="F275" s="13">
        <v>205000</v>
      </c>
    </row>
    <row r="276" spans="1:6" ht="44.25" customHeight="1">
      <c r="A276" s="43" t="s">
        <v>296</v>
      </c>
      <c r="B276" s="4" t="s">
        <v>46</v>
      </c>
      <c r="C276" s="4" t="s">
        <v>40</v>
      </c>
      <c r="D276" s="4" t="s">
        <v>175</v>
      </c>
      <c r="E276" s="4"/>
      <c r="F276" s="13">
        <f>F277</f>
        <v>190000</v>
      </c>
    </row>
    <row r="277" spans="1:6" ht="13.5">
      <c r="A277" s="16" t="s">
        <v>176</v>
      </c>
      <c r="B277" s="4" t="s">
        <v>46</v>
      </c>
      <c r="C277" s="4" t="s">
        <v>40</v>
      </c>
      <c r="D277" s="4" t="s">
        <v>175</v>
      </c>
      <c r="E277" s="4" t="s">
        <v>173</v>
      </c>
      <c r="F277" s="13">
        <v>190000</v>
      </c>
    </row>
    <row r="278" spans="1:6" ht="51">
      <c r="A278" s="43" t="s">
        <v>295</v>
      </c>
      <c r="B278" s="4" t="s">
        <v>46</v>
      </c>
      <c r="C278" s="4" t="s">
        <v>40</v>
      </c>
      <c r="D278" s="4" t="s">
        <v>77</v>
      </c>
      <c r="E278" s="4"/>
      <c r="F278" s="44">
        <v>1396000</v>
      </c>
    </row>
    <row r="279" spans="1:6" ht="13.5">
      <c r="A279" s="43" t="s">
        <v>176</v>
      </c>
      <c r="B279" s="4" t="s">
        <v>46</v>
      </c>
      <c r="C279" s="4" t="s">
        <v>40</v>
      </c>
      <c r="D279" s="4" t="s">
        <v>77</v>
      </c>
      <c r="E279" s="4" t="s">
        <v>173</v>
      </c>
      <c r="F279" s="44">
        <v>1396000</v>
      </c>
    </row>
    <row r="280" ht="13.5">
      <c r="F280" s="6"/>
    </row>
    <row r="281" spans="1:6" ht="12.75">
      <c r="A281" s="7" t="s">
        <v>224</v>
      </c>
      <c r="E281" s="47" t="s">
        <v>287</v>
      </c>
      <c r="F281" s="47"/>
    </row>
  </sheetData>
  <mergeCells count="3">
    <mergeCell ref="A2:F2"/>
    <mergeCell ref="B1:F1"/>
    <mergeCell ref="E281:F281"/>
  </mergeCells>
  <printOptions/>
  <pageMargins left="0.98425196850393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</cp:lastModifiedBy>
  <cp:lastPrinted>2010-01-22T11:31:20Z</cp:lastPrinted>
  <dcterms:created xsi:type="dcterms:W3CDTF">2008-10-17T09:33:10Z</dcterms:created>
  <dcterms:modified xsi:type="dcterms:W3CDTF">2010-02-05T03:25:14Z</dcterms:modified>
  <cp:category/>
  <cp:version/>
  <cp:contentType/>
  <cp:contentStatus/>
</cp:coreProperties>
</file>